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icar\Dropbox\limusin\Series y datos\series\serie 54\"/>
    </mc:Choice>
  </mc:AlternateContent>
  <xr:revisionPtr revIDLastSave="0" documentId="13_ncr:1_{16DCF4E0-18DD-4135-970C-484874CFD93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H6" i="1" s="1"/>
  <c r="I7" i="1"/>
  <c r="H7" i="1" s="1"/>
  <c r="I8" i="1"/>
  <c r="H8" i="1" s="1"/>
  <c r="I9" i="1"/>
  <c r="H9" i="1" s="1"/>
  <c r="I10" i="1"/>
  <c r="H10" i="1" s="1"/>
  <c r="I11" i="1"/>
  <c r="H11" i="1" s="1"/>
  <c r="I12" i="1"/>
  <c r="I13" i="1"/>
  <c r="I14" i="1"/>
  <c r="I15" i="1"/>
  <c r="I16" i="1"/>
  <c r="I17" i="1"/>
  <c r="I18" i="1"/>
  <c r="I19" i="1"/>
  <c r="I20" i="1"/>
  <c r="H20" i="1" s="1"/>
  <c r="I21" i="1"/>
  <c r="H21" i="1" s="1"/>
  <c r="I22" i="1"/>
  <c r="H22" i="1" s="1"/>
  <c r="I23" i="1"/>
  <c r="H23" i="1" s="1"/>
  <c r="I24" i="1"/>
  <c r="H24" i="1" s="1"/>
  <c r="I25" i="1"/>
  <c r="H25" i="1" s="1"/>
  <c r="I26" i="1"/>
  <c r="I27" i="1"/>
  <c r="I28" i="1"/>
  <c r="I29" i="1"/>
  <c r="H29" i="1" s="1"/>
  <c r="I30" i="1"/>
  <c r="H30" i="1" s="1"/>
  <c r="I31" i="1"/>
  <c r="I32" i="1"/>
  <c r="H32" i="1" s="1"/>
  <c r="K33" i="1"/>
  <c r="H12" i="1" l="1"/>
  <c r="H19" i="1"/>
  <c r="H18" i="1"/>
  <c r="H17" i="1"/>
  <c r="H16" i="1"/>
  <c r="H15" i="1"/>
  <c r="H14" i="1"/>
  <c r="H13" i="1"/>
  <c r="H4" i="1"/>
  <c r="H31" i="1"/>
  <c r="H28" i="1"/>
  <c r="H5" i="1"/>
  <c r="H27" i="1"/>
  <c r="H26" i="1"/>
  <c r="E33" i="1"/>
  <c r="F33" i="1"/>
  <c r="J33" i="1"/>
  <c r="L33" i="1"/>
  <c r="M33" i="1"/>
</calcChain>
</file>

<file path=xl/sharedStrings.xml><?xml version="1.0" encoding="utf-8"?>
<sst xmlns="http://schemas.openxmlformats.org/spreadsheetml/2006/main" count="104" uniqueCount="84">
  <si>
    <t>Ganaderia</t>
  </si>
  <si>
    <t>Sigla</t>
  </si>
  <si>
    <t>Crotal</t>
  </si>
  <si>
    <t>Fec. Nac.</t>
  </si>
  <si>
    <t>Peso Entr.</t>
  </si>
  <si>
    <t>Peso 0</t>
  </si>
  <si>
    <t>Alt Cruz</t>
  </si>
  <si>
    <t>Per. Torác</t>
  </si>
  <si>
    <t>Per. escr</t>
  </si>
  <si>
    <t>Long</t>
  </si>
  <si>
    <t>Dehesa El Toril</t>
  </si>
  <si>
    <t>TW</t>
  </si>
  <si>
    <t>Agropec. Valdesequera</t>
  </si>
  <si>
    <t>F</t>
  </si>
  <si>
    <t>Epifanio Mateos Mateos</t>
  </si>
  <si>
    <t>BCV</t>
  </si>
  <si>
    <t xml:space="preserve"> Antonio Toribio Martin</t>
  </si>
  <si>
    <t>TA</t>
  </si>
  <si>
    <t>Limusín Jurado Pérez</t>
  </si>
  <si>
    <t>BJ</t>
  </si>
  <si>
    <t>Álvaro Villanueva Pablos</t>
  </si>
  <si>
    <t>VPZ</t>
  </si>
  <si>
    <t>Hnos Hurtado Ruano</t>
  </si>
  <si>
    <t>HHR</t>
  </si>
  <si>
    <t>Casa Zafra</t>
  </si>
  <si>
    <t>CZS</t>
  </si>
  <si>
    <t>Alpotreque</t>
  </si>
  <si>
    <t>AX</t>
  </si>
  <si>
    <t>Ganadería Maribañez</t>
  </si>
  <si>
    <t>MSJ</t>
  </si>
  <si>
    <t>** El incremento de peso mostrado es el incremento de peso entre entre el Peso 0 y el Peso 4</t>
  </si>
  <si>
    <t>Serie 54 -Pesos y Medidas</t>
  </si>
  <si>
    <t>Felipe Glez. Ramos</t>
  </si>
  <si>
    <t>BGL</t>
  </si>
  <si>
    <t>ES221000027604</t>
  </si>
  <si>
    <t>ES221000027607</t>
  </si>
  <si>
    <t>ES221000317889</t>
  </si>
  <si>
    <t>ES221000166718</t>
  </si>
  <si>
    <t>Bertol Mateos</t>
  </si>
  <si>
    <t>JBM</t>
  </si>
  <si>
    <t>ES221000197609</t>
  </si>
  <si>
    <t>ES221000166716</t>
  </si>
  <si>
    <t>ES221000133790</t>
  </si>
  <si>
    <t>ES221000197605</t>
  </si>
  <si>
    <t>ES221000317872</t>
  </si>
  <si>
    <t>ES221000193486</t>
  </si>
  <si>
    <t>ES221000327930</t>
  </si>
  <si>
    <t>Miguel Ángel Cruz</t>
  </si>
  <si>
    <t>MAC</t>
  </si>
  <si>
    <t>ES221000003590</t>
  </si>
  <si>
    <t>ES221000244495</t>
  </si>
  <si>
    <t xml:space="preserve"> Francisca Rguez Barba</t>
  </si>
  <si>
    <t>FR</t>
  </si>
  <si>
    <t>ES221000301202</t>
  </si>
  <si>
    <t>ES221000241053</t>
  </si>
  <si>
    <t>Ana Isabel Cortes Gómez</t>
  </si>
  <si>
    <t>BIJ</t>
  </si>
  <si>
    <t>ES221000220346</t>
  </si>
  <si>
    <t>Ganaderia Polled La Higuera</t>
  </si>
  <si>
    <t>LPH</t>
  </si>
  <si>
    <t>ES221000338749</t>
  </si>
  <si>
    <t>ES221000079571</t>
  </si>
  <si>
    <t>ES221000327927</t>
  </si>
  <si>
    <t>Agrop. Ramos Heras Espj.</t>
  </si>
  <si>
    <t>YT</t>
  </si>
  <si>
    <t>ES221000338673</t>
  </si>
  <si>
    <t>Hnos. Ruano López</t>
  </si>
  <si>
    <t>HRL</t>
  </si>
  <si>
    <t>ES221000232505</t>
  </si>
  <si>
    <t>ES221000125195</t>
  </si>
  <si>
    <t>ES221000079566</t>
  </si>
  <si>
    <t>ES221000133737</t>
  </si>
  <si>
    <t>ES221000193488</t>
  </si>
  <si>
    <t>ES221000232502</t>
  </si>
  <si>
    <t>ES221000041459</t>
  </si>
  <si>
    <t>Ignacio López Garzón</t>
  </si>
  <si>
    <t>MLA</t>
  </si>
  <si>
    <t>ES221000138494</t>
  </si>
  <si>
    <t>ES221000056877</t>
  </si>
  <si>
    <t xml:space="preserve">*El GMD mostrado se calcula con el incremento de peso entre entre el Peso 0 y el Peso 4, </t>
  </si>
  <si>
    <t xml:space="preserve">dividido por los dias que transcurren entre ambos </t>
  </si>
  <si>
    <t>Peso 1</t>
  </si>
  <si>
    <t>GMD</t>
  </si>
  <si>
    <t>∆ 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</si>
</sst>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top" wrapText="1"/>
    </xf>
    <xf numFmtId="14" fontId="0" fillId="0" borderId="2" xfId="0" applyNumberFormat="1" applyBorder="1"/>
    <xf numFmtId="0" fontId="0" fillId="0" borderId="1" xfId="0" applyBorder="1"/>
    <xf numFmtId="0" fontId="0" fillId="3" borderId="4" xfId="0" applyFill="1" applyBorder="1" applyAlignment="1">
      <alignment horizontal="center" vertical="top" wrapText="1"/>
    </xf>
    <xf numFmtId="0" fontId="0" fillId="0" borderId="7" xfId="0" applyBorder="1"/>
    <xf numFmtId="14" fontId="0" fillId="0" borderId="8" xfId="0" applyNumberFormat="1" applyBorder="1"/>
    <xf numFmtId="0" fontId="5" fillId="0" borderId="9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4" borderId="10" xfId="1" applyFill="1" applyBorder="1" applyAlignment="1">
      <alignment horizontal="center"/>
    </xf>
    <xf numFmtId="0" fontId="5" fillId="0" borderId="11" xfId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1" applyBorder="1" applyAlignment="1">
      <alignment horizontal="center"/>
    </xf>
    <xf numFmtId="0" fontId="5" fillId="0" borderId="0" xfId="1" applyBorder="1" applyAlignment="1">
      <alignment horizontal="center"/>
    </xf>
    <xf numFmtId="0" fontId="5" fillId="4" borderId="0" xfId="1" applyFill="1" applyBorder="1" applyAlignment="1">
      <alignment horizontal="center"/>
    </xf>
    <xf numFmtId="0" fontId="5" fillId="0" borderId="13" xfId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" xfId="0" applyBorder="1" applyAlignment="1">
      <alignment horizontal="center" vertical="top" wrapText="1"/>
    </xf>
    <xf numFmtId="1" fontId="0" fillId="0" borderId="6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</cellXfs>
  <cellStyles count="2">
    <cellStyle name="Normal" xfId="0" builtinId="0"/>
    <cellStyle name="Normal_Hoja1" xfId="1" xr:uid="{0DB75647-A18E-4FCE-BD72-D639E5D377F2}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numFmt numFmtId="1" formatCode="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  <alignment horizontal="center" textRotation="0" indent="0" justifyLastLine="0" shrinkToFit="0" readingOrder="0"/>
      <border diagonalUp="0" diagonalDown="0"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outline="0">
        <right style="thin">
          <color indexed="64"/>
        </right>
      </border>
    </dxf>
    <dxf>
      <numFmt numFmtId="19" formatCode="dd/mm/yyyy"/>
      <border diagonalUp="0" diagonalDown="0" outline="0">
        <left/>
        <right style="medium">
          <color indexed="64"/>
        </right>
        <top style="medium">
          <color rgb="FF000000"/>
        </top>
        <bottom/>
      </border>
    </dxf>
    <dxf>
      <border diagonalUp="0" diagonalDown="0" outline="0">
        <left/>
        <right/>
        <top style="medium">
          <color rgb="FF000000"/>
        </top>
        <bottom/>
      </border>
    </dxf>
    <dxf>
      <border diagonalUp="0" diagonalDown="0" outline="0">
        <left/>
        <right/>
        <top style="medium">
          <color rgb="FF000000"/>
        </top>
        <bottom/>
      </border>
    </dxf>
    <dxf>
      <border diagonalUp="0" diagonalDown="0" outline="0">
        <left/>
        <right/>
        <top style="medium">
          <color indexed="64"/>
        </top>
        <bottom/>
      </border>
    </dxf>
    <dxf>
      <alignment horizontal="center" textRotation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0</xdr:rowOff>
    </xdr:from>
    <xdr:ext cx="1238250" cy="689284"/>
    <xdr:pic>
      <xdr:nvPicPr>
        <xdr:cNvPr id="2" name="Picture 12">
          <a:extLst>
            <a:ext uri="{FF2B5EF4-FFF2-40B4-BE49-F238E27FC236}">
              <a16:creationId xmlns:a16="http://schemas.microsoft.com/office/drawing/2014/main" id="{8CAAFE31-E3F5-4B50-930A-1013EE58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0"/>
          <a:ext cx="1238250" cy="689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33" totalsRowCount="1" headerRowDxfId="24" dataDxfId="23">
  <tableColumns count="13">
    <tableColumn id="1" xr3:uid="{00000000-0010-0000-0000-000001000000}" name="Ganaderia" totalsRowDxfId="22"/>
    <tableColumn id="2" xr3:uid="{00000000-0010-0000-0000-000002000000}" name="Sigla" totalsRowDxfId="21"/>
    <tableColumn id="3" xr3:uid="{00000000-0010-0000-0000-000003000000}" name="Crotal" totalsRowDxfId="20"/>
    <tableColumn id="4" xr3:uid="{00000000-0010-0000-0000-000004000000}" name="Fec. Nac." dataDxfId="18" totalsRowDxfId="19"/>
    <tableColumn id="6" xr3:uid="{00000000-0010-0000-0000-000006000000}" name="Peso Entr." totalsRowFunction="custom" dataDxfId="17" totalsRowDxfId="16" dataCellStyle="Normal_Hoja1">
      <totalsRowFormula>+AVERAGE(E4:E32)</totalsRowFormula>
    </tableColumn>
    <tableColumn id="7" xr3:uid="{00000000-0010-0000-0000-000007000000}" name="Peso 0" totalsRowFunction="custom" dataDxfId="15" totalsRowDxfId="14" dataCellStyle="Normal_Hoja1">
      <totalsRowFormula>+AVERAGE(F4:F32)</totalsRowFormula>
    </tableColumn>
    <tableColumn id="9" xr3:uid="{80CDEF90-00D0-4F05-BC9B-C1CF85BCF685}" name="Peso 1" dataDxfId="13" totalsRowDxfId="12" dataCellStyle="Normal_Hoja1"/>
    <tableColumn id="13" xr3:uid="{97FE47B5-3A8A-47AB-89BC-529F16FDB749}" name="GMD" dataDxfId="11" totalsRowDxfId="10">
      <calculatedColumnFormula>+Table1[[#This Row],[∆ Peso]]/28</calculatedColumnFormula>
    </tableColumn>
    <tableColumn id="15" xr3:uid="{916E1381-822E-4717-BFB5-49FE0B7805C5}" name="∆ Peso" dataDxfId="9" totalsRowDxfId="8">
      <calculatedColumnFormula>+Table1[[#This Row],[Peso 1]]-Table1[[#This Row],[Peso 0]]</calculatedColumnFormula>
    </tableColumn>
    <tableColumn id="14" xr3:uid="{00000000-0010-0000-0000-00000E000000}" name="Alt Cruz" totalsRowFunction="custom" dataDxfId="7" totalsRowDxfId="6">
      <totalsRowFormula>+AVERAGE(J4:J32)</totalsRowFormula>
    </tableColumn>
    <tableColumn id="23" xr3:uid="{521EEDCD-A791-450F-907E-A04207955C83}" name="Long" totalsRowFunction="custom" dataDxfId="5" totalsRowDxfId="4">
      <totalsRowFormula>+AVERAGE(K4:K32)</totalsRowFormula>
    </tableColumn>
    <tableColumn id="16" xr3:uid="{00000000-0010-0000-0000-000010000000}" name="Per. Torác" totalsRowFunction="custom" dataDxfId="3" totalsRowDxfId="2">
      <totalsRowFormula>+AVERAGE(L4:L32)</totalsRowFormula>
    </tableColumn>
    <tableColumn id="17" xr3:uid="{00000000-0010-0000-0000-000011000000}" name="Per. escr" totalsRowFunction="custom" dataDxfId="1" totalsRowDxfId="0">
      <totalsRowFormula>+AVERAGE(M4:M32)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8F4659-B7CF-4610-8B2C-199F1CAE22F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647bb057-dc73-409d-9b23-93c42247572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workbookViewId="0">
      <selection activeCell="P3" sqref="P3"/>
    </sheetView>
  </sheetViews>
  <sheetFormatPr baseColWidth="10" defaultColWidth="9.1328125" defaultRowHeight="14.25" x14ac:dyDescent="0.45"/>
  <cols>
    <col min="1" max="1" width="24.265625" bestFit="1" customWidth="1"/>
    <col min="2" max="2" width="5.1328125" bestFit="1" customWidth="1"/>
    <col min="3" max="3" width="14.73046875" customWidth="1"/>
    <col min="4" max="4" width="10.59765625" customWidth="1"/>
    <col min="5" max="9" width="5" style="1" customWidth="1"/>
    <col min="10" max="11" width="4.86328125" style="1" customWidth="1"/>
    <col min="12" max="12" width="5.59765625" style="1" customWidth="1"/>
    <col min="13" max="13" width="5" style="1" bestFit="1" customWidth="1"/>
  </cols>
  <sheetData>
    <row r="1" spans="1:13" ht="20.25" customHeight="1" x14ac:dyDescent="0.7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49.5" customHeight="1" thickBot="1" x14ac:dyDescent="0.5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30.75" customHeight="1" thickBot="1" x14ac:dyDescent="0.5">
      <c r="A3" s="2" t="s">
        <v>0</v>
      </c>
      <c r="B3" s="3" t="s">
        <v>1</v>
      </c>
      <c r="C3" s="3" t="s">
        <v>2</v>
      </c>
      <c r="D3" s="13" t="s">
        <v>3</v>
      </c>
      <c r="E3" s="29" t="s">
        <v>4</v>
      </c>
      <c r="F3" s="4" t="s">
        <v>5</v>
      </c>
      <c r="G3" s="13" t="s">
        <v>81</v>
      </c>
      <c r="H3" s="4" t="s">
        <v>82</v>
      </c>
      <c r="I3" s="4" t="s">
        <v>83</v>
      </c>
      <c r="J3" s="9" t="s">
        <v>6</v>
      </c>
      <c r="K3" s="16" t="s">
        <v>9</v>
      </c>
      <c r="L3" s="11" t="s">
        <v>7</v>
      </c>
      <c r="M3" s="6" t="s">
        <v>8</v>
      </c>
    </row>
    <row r="4" spans="1:13" x14ac:dyDescent="0.45">
      <c r="A4" t="s">
        <v>32</v>
      </c>
      <c r="B4" t="s">
        <v>33</v>
      </c>
      <c r="C4" t="s">
        <v>34</v>
      </c>
      <c r="D4" s="14">
        <v>45955</v>
      </c>
      <c r="E4" s="19">
        <v>341</v>
      </c>
      <c r="F4" s="24">
        <v>355</v>
      </c>
      <c r="G4" s="5">
        <v>401</v>
      </c>
      <c r="H4" s="28">
        <f>+Table1[[#This Row],[∆ Peso]]/28</f>
        <v>1.6428571428571428</v>
      </c>
      <c r="I4" s="30">
        <f>+Table1[[#This Row],[Peso 1]]-Table1[[#This Row],[Peso 0]]</f>
        <v>46</v>
      </c>
      <c r="J4" s="10">
        <v>117</v>
      </c>
      <c r="K4" s="10">
        <v>171</v>
      </c>
      <c r="L4" s="10">
        <v>184</v>
      </c>
      <c r="M4" s="5">
        <v>29</v>
      </c>
    </row>
    <row r="5" spans="1:13" x14ac:dyDescent="0.45">
      <c r="A5" t="s">
        <v>32</v>
      </c>
      <c r="B5" t="s">
        <v>33</v>
      </c>
      <c r="C5" t="s">
        <v>35</v>
      </c>
      <c r="D5" s="14">
        <v>45954</v>
      </c>
      <c r="E5" s="20">
        <v>389</v>
      </c>
      <c r="F5" s="25">
        <v>418</v>
      </c>
      <c r="G5" s="5">
        <v>453</v>
      </c>
      <c r="H5" s="28">
        <f>+Table1[[#This Row],[∆ Peso]]/28</f>
        <v>1.25</v>
      </c>
      <c r="I5" s="5">
        <f>+Table1[[#This Row],[Peso 1]]-Table1[[#This Row],[Peso 0]]</f>
        <v>35</v>
      </c>
      <c r="J5" s="10">
        <v>120</v>
      </c>
      <c r="K5" s="10">
        <v>179</v>
      </c>
      <c r="L5" s="10">
        <v>186</v>
      </c>
      <c r="M5" s="5">
        <v>30</v>
      </c>
    </row>
    <row r="6" spans="1:13" x14ac:dyDescent="0.45">
      <c r="A6" t="s">
        <v>22</v>
      </c>
      <c r="B6" t="s">
        <v>23</v>
      </c>
      <c r="C6" t="s">
        <v>36</v>
      </c>
      <c r="D6" s="14">
        <v>45946</v>
      </c>
      <c r="E6" s="20">
        <v>409</v>
      </c>
      <c r="F6" s="25">
        <v>434</v>
      </c>
      <c r="G6" s="5">
        <v>470</v>
      </c>
      <c r="H6" s="28">
        <f>+Table1[[#This Row],[∆ Peso]]/28</f>
        <v>1.2857142857142858</v>
      </c>
      <c r="I6" s="5">
        <f>+Table1[[#This Row],[Peso 1]]-Table1[[#This Row],[Peso 0]]</f>
        <v>36</v>
      </c>
      <c r="J6" s="10">
        <v>118</v>
      </c>
      <c r="K6" s="10">
        <v>181</v>
      </c>
      <c r="L6" s="10">
        <v>188</v>
      </c>
      <c r="M6" s="5">
        <v>29</v>
      </c>
    </row>
    <row r="7" spans="1:13" x14ac:dyDescent="0.45">
      <c r="A7" t="s">
        <v>16</v>
      </c>
      <c r="B7" t="s">
        <v>17</v>
      </c>
      <c r="C7" t="s">
        <v>37</v>
      </c>
      <c r="D7" s="14">
        <v>45944</v>
      </c>
      <c r="E7" s="20">
        <v>446</v>
      </c>
      <c r="F7" s="25">
        <v>424</v>
      </c>
      <c r="G7" s="5">
        <v>468</v>
      </c>
      <c r="H7" s="28">
        <f>+Table1[[#This Row],[∆ Peso]]/28</f>
        <v>1.5714285714285714</v>
      </c>
      <c r="I7" s="5">
        <f>+Table1[[#This Row],[Peso 1]]-Table1[[#This Row],[Peso 0]]</f>
        <v>44</v>
      </c>
      <c r="J7" s="10">
        <v>125</v>
      </c>
      <c r="K7" s="10">
        <v>191</v>
      </c>
      <c r="L7" s="10">
        <v>183</v>
      </c>
      <c r="M7" s="5">
        <v>30</v>
      </c>
    </row>
    <row r="8" spans="1:13" x14ac:dyDescent="0.45">
      <c r="A8" t="s">
        <v>38</v>
      </c>
      <c r="B8" t="s">
        <v>39</v>
      </c>
      <c r="C8" t="s">
        <v>40</v>
      </c>
      <c r="D8" s="14">
        <v>45937</v>
      </c>
      <c r="E8" s="20">
        <v>411</v>
      </c>
      <c r="F8" s="25">
        <v>434</v>
      </c>
      <c r="G8" s="5">
        <v>471</v>
      </c>
      <c r="H8" s="28">
        <f>+Table1[[#This Row],[∆ Peso]]/28</f>
        <v>1.3214285714285714</v>
      </c>
      <c r="I8" s="5">
        <f>+Table1[[#This Row],[Peso 1]]-Table1[[#This Row],[Peso 0]]</f>
        <v>37</v>
      </c>
      <c r="J8" s="10">
        <v>126</v>
      </c>
      <c r="K8" s="10">
        <v>184</v>
      </c>
      <c r="L8" s="10">
        <v>184</v>
      </c>
      <c r="M8" s="5">
        <v>29</v>
      </c>
    </row>
    <row r="9" spans="1:13" x14ac:dyDescent="0.45">
      <c r="A9" t="s">
        <v>16</v>
      </c>
      <c r="B9" t="s">
        <v>17</v>
      </c>
      <c r="C9" t="s">
        <v>41</v>
      </c>
      <c r="D9" s="14">
        <v>45936</v>
      </c>
      <c r="E9" s="20">
        <v>447</v>
      </c>
      <c r="F9" s="25">
        <v>438</v>
      </c>
      <c r="G9" s="5">
        <v>482</v>
      </c>
      <c r="H9" s="28">
        <f>+Table1[[#This Row],[∆ Peso]]/28</f>
        <v>1.5714285714285714</v>
      </c>
      <c r="I9" s="5">
        <f>+Table1[[#This Row],[Peso 1]]-Table1[[#This Row],[Peso 0]]</f>
        <v>44</v>
      </c>
      <c r="J9" s="10">
        <v>121</v>
      </c>
      <c r="K9" s="10">
        <v>190</v>
      </c>
      <c r="L9" s="10">
        <v>186</v>
      </c>
      <c r="M9" s="5">
        <v>30</v>
      </c>
    </row>
    <row r="10" spans="1:13" x14ac:dyDescent="0.45">
      <c r="A10" t="s">
        <v>12</v>
      </c>
      <c r="B10" t="s">
        <v>13</v>
      </c>
      <c r="C10" t="s">
        <v>42</v>
      </c>
      <c r="D10" s="14">
        <v>45936</v>
      </c>
      <c r="E10" s="20">
        <v>424</v>
      </c>
      <c r="F10" s="25">
        <v>429</v>
      </c>
      <c r="G10" s="5">
        <v>468</v>
      </c>
      <c r="H10" s="28">
        <f>+Table1[[#This Row],[∆ Peso]]/28</f>
        <v>1.3928571428571428</v>
      </c>
      <c r="I10" s="5">
        <f>+Table1[[#This Row],[Peso 1]]-Table1[[#This Row],[Peso 0]]</f>
        <v>39</v>
      </c>
      <c r="J10" s="10">
        <v>121</v>
      </c>
      <c r="K10" s="10">
        <v>170</v>
      </c>
      <c r="L10" s="10">
        <v>179</v>
      </c>
      <c r="M10" s="5">
        <v>30</v>
      </c>
    </row>
    <row r="11" spans="1:13" x14ac:dyDescent="0.45">
      <c r="A11" t="s">
        <v>38</v>
      </c>
      <c r="B11" t="s">
        <v>39</v>
      </c>
      <c r="C11" t="s">
        <v>43</v>
      </c>
      <c r="D11" s="14">
        <v>45934</v>
      </c>
      <c r="E11" s="20">
        <v>454</v>
      </c>
      <c r="F11" s="25">
        <v>478</v>
      </c>
      <c r="G11" s="5">
        <v>528</v>
      </c>
      <c r="H11" s="28">
        <f>+Table1[[#This Row],[∆ Peso]]/28</f>
        <v>1.7857142857142858</v>
      </c>
      <c r="I11" s="5">
        <f>+Table1[[#This Row],[Peso 1]]-Table1[[#This Row],[Peso 0]]</f>
        <v>50</v>
      </c>
      <c r="J11" s="10">
        <v>125</v>
      </c>
      <c r="K11" s="10">
        <v>184</v>
      </c>
      <c r="L11" s="10">
        <v>191</v>
      </c>
      <c r="M11" s="5">
        <v>32</v>
      </c>
    </row>
    <row r="12" spans="1:13" x14ac:dyDescent="0.45">
      <c r="A12" t="s">
        <v>22</v>
      </c>
      <c r="B12" t="s">
        <v>23</v>
      </c>
      <c r="C12" t="s">
        <v>44</v>
      </c>
      <c r="D12" s="14">
        <v>45932</v>
      </c>
      <c r="E12" s="20">
        <v>392</v>
      </c>
      <c r="F12" s="25">
        <v>411</v>
      </c>
      <c r="G12" s="5">
        <v>439</v>
      </c>
      <c r="H12" s="28">
        <f>+Table1[[#This Row],[∆ Peso]]/28</f>
        <v>1</v>
      </c>
      <c r="I12" s="5">
        <f>+Table1[[#This Row],[Peso 1]]-Table1[[#This Row],[Peso 0]]</f>
        <v>28</v>
      </c>
      <c r="J12" s="10">
        <v>120</v>
      </c>
      <c r="K12" s="10">
        <v>179</v>
      </c>
      <c r="L12" s="10">
        <v>187</v>
      </c>
      <c r="M12" s="5">
        <v>28</v>
      </c>
    </row>
    <row r="13" spans="1:13" x14ac:dyDescent="0.45">
      <c r="A13" t="s">
        <v>10</v>
      </c>
      <c r="B13" t="s">
        <v>11</v>
      </c>
      <c r="C13" t="s">
        <v>45</v>
      </c>
      <c r="D13" s="14">
        <v>45931</v>
      </c>
      <c r="E13" s="20">
        <v>393</v>
      </c>
      <c r="F13" s="25">
        <v>423</v>
      </c>
      <c r="G13" s="5">
        <v>475</v>
      </c>
      <c r="H13" s="28">
        <f>+Table1[[#This Row],[∆ Peso]]/28</f>
        <v>1.8571428571428572</v>
      </c>
      <c r="I13" s="5">
        <f>+Table1[[#This Row],[Peso 1]]-Table1[[#This Row],[Peso 0]]</f>
        <v>52</v>
      </c>
      <c r="J13" s="10">
        <v>122</v>
      </c>
      <c r="K13" s="10">
        <v>181</v>
      </c>
      <c r="L13" s="10">
        <v>165</v>
      </c>
      <c r="M13" s="5">
        <v>31</v>
      </c>
    </row>
    <row r="14" spans="1:13" x14ac:dyDescent="0.45">
      <c r="A14" t="s">
        <v>14</v>
      </c>
      <c r="B14" t="s">
        <v>15</v>
      </c>
      <c r="C14" t="s">
        <v>46</v>
      </c>
      <c r="D14" s="14">
        <v>45931</v>
      </c>
      <c r="E14" s="20">
        <v>368</v>
      </c>
      <c r="F14" s="25">
        <v>386</v>
      </c>
      <c r="G14" s="5">
        <v>422</v>
      </c>
      <c r="H14" s="28">
        <f>+Table1[[#This Row],[∆ Peso]]/28</f>
        <v>1.2857142857142858</v>
      </c>
      <c r="I14" s="5">
        <f>+Table1[[#This Row],[Peso 1]]-Table1[[#This Row],[Peso 0]]</f>
        <v>36</v>
      </c>
      <c r="J14" s="10">
        <v>119</v>
      </c>
      <c r="K14" s="10">
        <v>176</v>
      </c>
      <c r="L14" s="10">
        <v>180</v>
      </c>
      <c r="M14" s="5">
        <v>31</v>
      </c>
    </row>
    <row r="15" spans="1:13" x14ac:dyDescent="0.45">
      <c r="A15" t="s">
        <v>47</v>
      </c>
      <c r="B15" t="s">
        <v>48</v>
      </c>
      <c r="C15" t="s">
        <v>49</v>
      </c>
      <c r="D15" s="14">
        <v>45931</v>
      </c>
      <c r="E15" s="20">
        <v>472</v>
      </c>
      <c r="F15" s="25">
        <v>481</v>
      </c>
      <c r="G15" s="5">
        <v>504</v>
      </c>
      <c r="H15" s="28">
        <f>+Table1[[#This Row],[∆ Peso]]/28</f>
        <v>0.8214285714285714</v>
      </c>
      <c r="I15" s="5">
        <f>+Table1[[#This Row],[Peso 1]]-Table1[[#This Row],[Peso 0]]</f>
        <v>23</v>
      </c>
      <c r="J15" s="10">
        <v>126</v>
      </c>
      <c r="K15" s="10">
        <v>175</v>
      </c>
      <c r="L15" s="10">
        <v>188</v>
      </c>
      <c r="M15" s="5">
        <v>32</v>
      </c>
    </row>
    <row r="16" spans="1:13" x14ac:dyDescent="0.45">
      <c r="A16" t="s">
        <v>26</v>
      </c>
      <c r="B16" t="s">
        <v>27</v>
      </c>
      <c r="C16" t="s">
        <v>50</v>
      </c>
      <c r="D16" s="14">
        <v>45930</v>
      </c>
      <c r="E16" s="20">
        <v>332</v>
      </c>
      <c r="F16" s="25">
        <v>368</v>
      </c>
      <c r="G16" s="5">
        <v>394</v>
      </c>
      <c r="H16" s="28">
        <f>+Table1[[#This Row],[∆ Peso]]/28</f>
        <v>0.9285714285714286</v>
      </c>
      <c r="I16" s="5">
        <f>+Table1[[#This Row],[Peso 1]]-Table1[[#This Row],[Peso 0]]</f>
        <v>26</v>
      </c>
      <c r="J16" s="10">
        <v>116</v>
      </c>
      <c r="K16" s="10">
        <v>179</v>
      </c>
      <c r="L16" s="10">
        <v>179</v>
      </c>
      <c r="M16" s="5">
        <v>29</v>
      </c>
    </row>
    <row r="17" spans="1:13" x14ac:dyDescent="0.45">
      <c r="A17" t="s">
        <v>51</v>
      </c>
      <c r="B17" t="s">
        <v>52</v>
      </c>
      <c r="C17" t="s">
        <v>53</v>
      </c>
      <c r="D17" s="14">
        <v>45920</v>
      </c>
      <c r="E17" s="20">
        <v>437</v>
      </c>
      <c r="F17" s="25">
        <v>453</v>
      </c>
      <c r="G17" s="5">
        <v>514</v>
      </c>
      <c r="H17" s="28">
        <f>+Table1[[#This Row],[∆ Peso]]/28</f>
        <v>2.1785714285714284</v>
      </c>
      <c r="I17" s="5">
        <f>+Table1[[#This Row],[Peso 1]]-Table1[[#This Row],[Peso 0]]</f>
        <v>61</v>
      </c>
      <c r="J17" s="10">
        <v>126</v>
      </c>
      <c r="K17" s="10">
        <v>173</v>
      </c>
      <c r="L17" s="10">
        <v>182</v>
      </c>
      <c r="M17" s="5">
        <v>31</v>
      </c>
    </row>
    <row r="18" spans="1:13" x14ac:dyDescent="0.45">
      <c r="A18" t="s">
        <v>20</v>
      </c>
      <c r="B18" t="s">
        <v>21</v>
      </c>
      <c r="C18" t="s">
        <v>54</v>
      </c>
      <c r="D18" s="14">
        <v>45914</v>
      </c>
      <c r="E18" s="20">
        <v>404</v>
      </c>
      <c r="F18" s="25">
        <v>429</v>
      </c>
      <c r="G18" s="5">
        <v>460</v>
      </c>
      <c r="H18" s="28">
        <f>+Table1[[#This Row],[∆ Peso]]/28</f>
        <v>1.1071428571428572</v>
      </c>
      <c r="I18" s="5">
        <f>+Table1[[#This Row],[Peso 1]]-Table1[[#This Row],[Peso 0]]</f>
        <v>31</v>
      </c>
      <c r="J18" s="10">
        <v>121</v>
      </c>
      <c r="K18" s="10">
        <v>170</v>
      </c>
      <c r="L18" s="10">
        <v>187</v>
      </c>
      <c r="M18" s="5">
        <v>33</v>
      </c>
    </row>
    <row r="19" spans="1:13" x14ac:dyDescent="0.45">
      <c r="A19" t="s">
        <v>55</v>
      </c>
      <c r="B19" t="s">
        <v>56</v>
      </c>
      <c r="C19" t="s">
        <v>57</v>
      </c>
      <c r="D19" s="14">
        <v>45914</v>
      </c>
      <c r="E19" s="20">
        <v>371</v>
      </c>
      <c r="F19" s="25">
        <v>412</v>
      </c>
      <c r="G19" s="5">
        <v>450</v>
      </c>
      <c r="H19" s="28">
        <f>+Table1[[#This Row],[∆ Peso]]/28</f>
        <v>1.3571428571428572</v>
      </c>
      <c r="I19" s="5">
        <f>+Table1[[#This Row],[Peso 1]]-Table1[[#This Row],[Peso 0]]</f>
        <v>38</v>
      </c>
      <c r="J19" s="10">
        <v>124</v>
      </c>
      <c r="K19" s="10">
        <v>177</v>
      </c>
      <c r="L19" s="10">
        <v>198</v>
      </c>
      <c r="M19" s="5">
        <v>29</v>
      </c>
    </row>
    <row r="20" spans="1:13" x14ac:dyDescent="0.45">
      <c r="A20" t="s">
        <v>58</v>
      </c>
      <c r="B20" t="s">
        <v>59</v>
      </c>
      <c r="C20" t="s">
        <v>60</v>
      </c>
      <c r="D20" s="14">
        <v>45914</v>
      </c>
      <c r="E20" s="20">
        <v>487</v>
      </c>
      <c r="F20" s="25">
        <v>506</v>
      </c>
      <c r="G20" s="5">
        <v>556</v>
      </c>
      <c r="H20" s="28">
        <f>+Table1[[#This Row],[∆ Peso]]/28</f>
        <v>1.7857142857142858</v>
      </c>
      <c r="I20" s="5">
        <f>+Table1[[#This Row],[Peso 1]]-Table1[[#This Row],[Peso 0]]</f>
        <v>50</v>
      </c>
      <c r="J20" s="10">
        <v>128</v>
      </c>
      <c r="K20" s="10">
        <v>166</v>
      </c>
      <c r="L20" s="10">
        <v>191</v>
      </c>
      <c r="M20" s="5">
        <v>33</v>
      </c>
    </row>
    <row r="21" spans="1:13" x14ac:dyDescent="0.45">
      <c r="A21" t="s">
        <v>24</v>
      </c>
      <c r="B21" t="s">
        <v>25</v>
      </c>
      <c r="C21" t="s">
        <v>61</v>
      </c>
      <c r="D21" s="14">
        <v>45909</v>
      </c>
      <c r="E21" s="20">
        <v>428</v>
      </c>
      <c r="F21" s="25">
        <v>431</v>
      </c>
      <c r="G21" s="5">
        <v>461</v>
      </c>
      <c r="H21" s="28">
        <f>+Table1[[#This Row],[∆ Peso]]/28</f>
        <v>1.0714285714285714</v>
      </c>
      <c r="I21" s="5">
        <f>+Table1[[#This Row],[Peso 1]]-Table1[[#This Row],[Peso 0]]</f>
        <v>30</v>
      </c>
      <c r="J21" s="10">
        <v>119</v>
      </c>
      <c r="K21" s="10">
        <v>160</v>
      </c>
      <c r="L21" s="10">
        <v>183</v>
      </c>
      <c r="M21" s="5">
        <v>33</v>
      </c>
    </row>
    <row r="22" spans="1:13" x14ac:dyDescent="0.45">
      <c r="A22" t="s">
        <v>14</v>
      </c>
      <c r="B22" t="s">
        <v>15</v>
      </c>
      <c r="C22" t="s">
        <v>62</v>
      </c>
      <c r="D22" s="14">
        <v>45909</v>
      </c>
      <c r="E22" s="20">
        <v>418</v>
      </c>
      <c r="F22" s="25">
        <v>422</v>
      </c>
      <c r="G22" s="5">
        <v>436</v>
      </c>
      <c r="H22" s="28">
        <f>+Table1[[#This Row],[∆ Peso]]/28</f>
        <v>0.5</v>
      </c>
      <c r="I22" s="5">
        <f>+Table1[[#This Row],[Peso 1]]-Table1[[#This Row],[Peso 0]]</f>
        <v>14</v>
      </c>
      <c r="J22" s="10">
        <v>124</v>
      </c>
      <c r="K22" s="10">
        <v>183</v>
      </c>
      <c r="L22" s="10">
        <v>190</v>
      </c>
      <c r="M22" s="5">
        <v>30</v>
      </c>
    </row>
    <row r="23" spans="1:13" x14ac:dyDescent="0.45">
      <c r="A23" t="s">
        <v>63</v>
      </c>
      <c r="B23" t="s">
        <v>64</v>
      </c>
      <c r="C23" t="s">
        <v>65</v>
      </c>
      <c r="D23" s="14">
        <v>45908</v>
      </c>
      <c r="E23" s="20">
        <v>480</v>
      </c>
      <c r="F23" s="25">
        <v>522</v>
      </c>
      <c r="G23" s="5">
        <v>574</v>
      </c>
      <c r="H23" s="28">
        <f>+Table1[[#This Row],[∆ Peso]]/28</f>
        <v>1.8571428571428572</v>
      </c>
      <c r="I23" s="5">
        <f>+Table1[[#This Row],[Peso 1]]-Table1[[#This Row],[Peso 0]]</f>
        <v>52</v>
      </c>
      <c r="J23" s="10">
        <v>125</v>
      </c>
      <c r="K23" s="10">
        <v>187</v>
      </c>
      <c r="L23" s="10">
        <v>197</v>
      </c>
      <c r="M23" s="5">
        <v>35</v>
      </c>
    </row>
    <row r="24" spans="1:13" x14ac:dyDescent="0.45">
      <c r="A24" t="s">
        <v>66</v>
      </c>
      <c r="B24" t="s">
        <v>67</v>
      </c>
      <c r="C24" t="s">
        <v>68</v>
      </c>
      <c r="D24" s="14">
        <v>45907</v>
      </c>
      <c r="E24" s="20">
        <v>452</v>
      </c>
      <c r="F24" s="25">
        <v>475</v>
      </c>
      <c r="G24" s="5">
        <v>514</v>
      </c>
      <c r="H24" s="28">
        <f>+Table1[[#This Row],[∆ Peso]]/28</f>
        <v>1.3928571428571428</v>
      </c>
      <c r="I24" s="5">
        <f>+Table1[[#This Row],[Peso 1]]-Table1[[#This Row],[Peso 0]]</f>
        <v>39</v>
      </c>
      <c r="J24" s="10">
        <v>125</v>
      </c>
      <c r="K24" s="10">
        <v>167</v>
      </c>
      <c r="L24" s="10">
        <v>190</v>
      </c>
      <c r="M24" s="5">
        <v>31</v>
      </c>
    </row>
    <row r="25" spans="1:13" x14ac:dyDescent="0.45">
      <c r="A25" t="s">
        <v>18</v>
      </c>
      <c r="B25" t="s">
        <v>19</v>
      </c>
      <c r="C25" t="s">
        <v>69</v>
      </c>
      <c r="D25" s="14">
        <v>45907</v>
      </c>
      <c r="E25" s="21">
        <v>454</v>
      </c>
      <c r="F25" s="26">
        <v>463</v>
      </c>
      <c r="G25" s="5">
        <v>506</v>
      </c>
      <c r="H25" s="28">
        <f>+Table1[[#This Row],[∆ Peso]]/28</f>
        <v>1.5357142857142858</v>
      </c>
      <c r="I25" s="5">
        <f>+Table1[[#This Row],[Peso 1]]-Table1[[#This Row],[Peso 0]]</f>
        <v>43</v>
      </c>
      <c r="J25" s="10">
        <v>124</v>
      </c>
      <c r="K25" s="10">
        <v>191</v>
      </c>
      <c r="L25" s="10">
        <v>186</v>
      </c>
      <c r="M25" s="5">
        <v>32</v>
      </c>
    </row>
    <row r="26" spans="1:13" x14ac:dyDescent="0.45">
      <c r="A26" t="s">
        <v>24</v>
      </c>
      <c r="B26" t="s">
        <v>25</v>
      </c>
      <c r="C26" t="s">
        <v>70</v>
      </c>
      <c r="D26" s="14">
        <v>45905</v>
      </c>
      <c r="E26" s="20">
        <v>479</v>
      </c>
      <c r="F26" s="25">
        <v>487</v>
      </c>
      <c r="G26" s="5">
        <v>520</v>
      </c>
      <c r="H26" s="28">
        <f>+Table1[[#This Row],[∆ Peso]]/28</f>
        <v>1.1785714285714286</v>
      </c>
      <c r="I26" s="5">
        <f>+Table1[[#This Row],[Peso 1]]-Table1[[#This Row],[Peso 0]]</f>
        <v>33</v>
      </c>
      <c r="J26" s="10">
        <v>123</v>
      </c>
      <c r="K26" s="10">
        <v>187</v>
      </c>
      <c r="L26" s="10">
        <v>197</v>
      </c>
      <c r="M26" s="5">
        <v>30</v>
      </c>
    </row>
    <row r="27" spans="1:13" x14ac:dyDescent="0.45">
      <c r="A27" t="s">
        <v>12</v>
      </c>
      <c r="B27" t="s">
        <v>13</v>
      </c>
      <c r="C27" t="s">
        <v>71</v>
      </c>
      <c r="D27" s="14">
        <v>45904</v>
      </c>
      <c r="E27" s="20">
        <v>454</v>
      </c>
      <c r="F27" s="25">
        <v>457</v>
      </c>
      <c r="G27" s="5">
        <v>522</v>
      </c>
      <c r="H27" s="28">
        <f>+Table1[[#This Row],[∆ Peso]]/28</f>
        <v>2.3214285714285716</v>
      </c>
      <c r="I27" s="5">
        <f>+Table1[[#This Row],[Peso 1]]-Table1[[#This Row],[Peso 0]]</f>
        <v>65</v>
      </c>
      <c r="J27" s="10">
        <v>121</v>
      </c>
      <c r="K27" s="10">
        <v>174</v>
      </c>
      <c r="L27" s="10">
        <v>189</v>
      </c>
      <c r="M27" s="5">
        <v>30</v>
      </c>
    </row>
    <row r="28" spans="1:13" x14ac:dyDescent="0.45">
      <c r="A28" t="s">
        <v>10</v>
      </c>
      <c r="B28" t="s">
        <v>11</v>
      </c>
      <c r="C28" t="s">
        <v>72</v>
      </c>
      <c r="D28" s="14">
        <v>45904</v>
      </c>
      <c r="E28" s="20">
        <v>433</v>
      </c>
      <c r="F28" s="25">
        <v>458</v>
      </c>
      <c r="G28" s="5">
        <v>497</v>
      </c>
      <c r="H28" s="28">
        <f>+Table1[[#This Row],[∆ Peso]]/28</f>
        <v>1.3928571428571428</v>
      </c>
      <c r="I28" s="5">
        <f>+Table1[[#This Row],[Peso 1]]-Table1[[#This Row],[Peso 0]]</f>
        <v>39</v>
      </c>
      <c r="J28" s="10">
        <v>122</v>
      </c>
      <c r="K28" s="10">
        <v>175</v>
      </c>
      <c r="L28" s="10">
        <v>185</v>
      </c>
      <c r="M28" s="5">
        <v>32</v>
      </c>
    </row>
    <row r="29" spans="1:13" x14ac:dyDescent="0.45">
      <c r="A29" t="s">
        <v>66</v>
      </c>
      <c r="B29" t="s">
        <v>67</v>
      </c>
      <c r="C29" t="s">
        <v>73</v>
      </c>
      <c r="D29" s="14">
        <v>45901</v>
      </c>
      <c r="E29" s="20">
        <v>455</v>
      </c>
      <c r="F29" s="25">
        <v>473</v>
      </c>
      <c r="G29" s="5">
        <v>514</v>
      </c>
      <c r="H29" s="28">
        <f>+Table1[[#This Row],[∆ Peso]]/28</f>
        <v>1.4642857142857142</v>
      </c>
      <c r="I29" s="5">
        <f>+Table1[[#This Row],[Peso 1]]-Table1[[#This Row],[Peso 0]]</f>
        <v>41</v>
      </c>
      <c r="J29" s="10">
        <v>124</v>
      </c>
      <c r="K29" s="10">
        <v>180</v>
      </c>
      <c r="L29" s="10">
        <v>183</v>
      </c>
      <c r="M29" s="5">
        <v>31</v>
      </c>
    </row>
    <row r="30" spans="1:13" x14ac:dyDescent="0.45">
      <c r="A30" t="s">
        <v>28</v>
      </c>
      <c r="B30" t="s">
        <v>29</v>
      </c>
      <c r="C30" t="s">
        <v>74</v>
      </c>
      <c r="D30" s="14">
        <v>45895</v>
      </c>
      <c r="E30" s="20">
        <v>412</v>
      </c>
      <c r="F30" s="25">
        <v>424</v>
      </c>
      <c r="G30" s="5">
        <v>455</v>
      </c>
      <c r="H30" s="28">
        <f>+Table1[[#This Row],[∆ Peso]]/28</f>
        <v>1.1071428571428572</v>
      </c>
      <c r="I30" s="5">
        <f>+Table1[[#This Row],[Peso 1]]-Table1[[#This Row],[Peso 0]]</f>
        <v>31</v>
      </c>
      <c r="J30" s="10">
        <v>124</v>
      </c>
      <c r="K30" s="10">
        <v>177</v>
      </c>
      <c r="L30" s="10">
        <v>198</v>
      </c>
      <c r="M30" s="5">
        <v>32</v>
      </c>
    </row>
    <row r="31" spans="1:13" x14ac:dyDescent="0.45">
      <c r="A31" t="s">
        <v>75</v>
      </c>
      <c r="B31" t="s">
        <v>76</v>
      </c>
      <c r="C31" t="s">
        <v>77</v>
      </c>
      <c r="D31" s="14">
        <v>45894</v>
      </c>
      <c r="E31" s="20">
        <v>407</v>
      </c>
      <c r="F31" s="25">
        <v>429</v>
      </c>
      <c r="G31" s="5">
        <v>458</v>
      </c>
      <c r="H31" s="28">
        <f>+Table1[[#This Row],[∆ Peso]]/28</f>
        <v>1.0357142857142858</v>
      </c>
      <c r="I31" s="5">
        <f>+Table1[[#This Row],[Peso 1]]-Table1[[#This Row],[Peso 0]]</f>
        <v>29</v>
      </c>
      <c r="J31" s="10">
        <v>122</v>
      </c>
      <c r="K31" s="10">
        <v>178</v>
      </c>
      <c r="L31" s="10">
        <v>191</v>
      </c>
      <c r="M31" s="5">
        <v>33</v>
      </c>
    </row>
    <row r="32" spans="1:13" ht="14.65" thickBot="1" x14ac:dyDescent="0.5">
      <c r="A32" t="s">
        <v>26</v>
      </c>
      <c r="B32" t="s">
        <v>27</v>
      </c>
      <c r="C32" t="s">
        <v>78</v>
      </c>
      <c r="D32" s="14">
        <v>45889</v>
      </c>
      <c r="E32" s="22">
        <v>396</v>
      </c>
      <c r="F32" s="27">
        <v>375</v>
      </c>
      <c r="G32" s="31">
        <v>426</v>
      </c>
      <c r="H32" s="28">
        <f>+Table1[[#This Row],[∆ Peso]]/28</f>
        <v>1.8214285714285714</v>
      </c>
      <c r="I32" s="5">
        <f>+Table1[[#This Row],[Peso 1]]-Table1[[#This Row],[Peso 0]]</f>
        <v>51</v>
      </c>
      <c r="J32" s="10">
        <v>116</v>
      </c>
      <c r="K32" s="10">
        <v>170</v>
      </c>
      <c r="L32" s="10">
        <v>187</v>
      </c>
      <c r="M32" s="5">
        <v>32</v>
      </c>
    </row>
    <row r="33" spans="1:13" ht="14.65" thickBot="1" x14ac:dyDescent="0.5">
      <c r="A33" s="15"/>
      <c r="B33" s="17"/>
      <c r="C33" s="17"/>
      <c r="D33" s="18"/>
      <c r="E33" s="7">
        <f t="shared" ref="E33:M33" si="0">+AVERAGE(E4:E32)</f>
        <v>422.24137931034483</v>
      </c>
      <c r="F33" s="8">
        <f t="shared" si="0"/>
        <v>437.75862068965517</v>
      </c>
      <c r="G33" s="8"/>
      <c r="H33" s="8"/>
      <c r="I33" s="8"/>
      <c r="J33" s="7">
        <f t="shared" si="0"/>
        <v>122.20689655172414</v>
      </c>
      <c r="K33" s="7">
        <f t="shared" si="0"/>
        <v>177.75862068965517</v>
      </c>
      <c r="L33" s="7">
        <f t="shared" si="0"/>
        <v>186.68965517241378</v>
      </c>
      <c r="M33" s="8">
        <f t="shared" si="0"/>
        <v>30.931034482758619</v>
      </c>
    </row>
    <row r="34" spans="1:13" ht="4.5" customHeight="1" x14ac:dyDescent="0.45"/>
    <row r="35" spans="1:13" x14ac:dyDescent="0.45">
      <c r="A35" t="s">
        <v>79</v>
      </c>
    </row>
    <row r="36" spans="1:13" x14ac:dyDescent="0.45">
      <c r="A36" t="s">
        <v>80</v>
      </c>
    </row>
    <row r="37" spans="1:13" x14ac:dyDescent="0.45">
      <c r="A37" t="s">
        <v>30</v>
      </c>
    </row>
  </sheetData>
  <mergeCells count="1">
    <mergeCell ref="A2:M2"/>
  </mergeCells>
  <phoneticPr fontId="4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Ricardo Jurado Pérez</cp:lastModifiedBy>
  <cp:lastPrinted>2026-07-30T16:01:02Z</cp:lastPrinted>
  <dcterms:created xsi:type="dcterms:W3CDTF">2016-07-06T08:22:49Z</dcterms:created>
  <dcterms:modified xsi:type="dcterms:W3CDTF">2026-08-21T12:52:47Z</dcterms:modified>
</cp:coreProperties>
</file>