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240" yWindow="2628" windowWidth="14808" windowHeight="5496"/>
  </bookViews>
  <sheets>
    <sheet name="Serie 66" sheetId="1" r:id="rId1"/>
    <sheet name="PDF" sheetId="3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44" i="1"/>
  <c r="L24" i="1"/>
  <c r="L23" i="1"/>
  <c r="K44" i="1" l="1"/>
  <c r="J44" i="1"/>
  <c r="I44" i="1"/>
  <c r="F14" i="3" l="1"/>
  <c r="H22" i="1" l="1"/>
  <c r="G25" i="3" l="1"/>
  <c r="A19" i="3"/>
  <c r="A31" i="3"/>
  <c r="A16" i="3"/>
  <c r="A17" i="3"/>
  <c r="A18" i="3"/>
  <c r="A20" i="3"/>
  <c r="A21" i="3"/>
  <c r="A22" i="3"/>
  <c r="A23" i="3"/>
  <c r="A24" i="3"/>
  <c r="A25" i="3"/>
  <c r="A26" i="3"/>
  <c r="A27" i="3"/>
  <c r="A28" i="3"/>
  <c r="A29" i="3"/>
  <c r="A30" i="3"/>
  <c r="A32" i="3"/>
  <c r="A33" i="3"/>
  <c r="A34" i="3"/>
  <c r="G16" i="3"/>
  <c r="G17" i="3"/>
  <c r="G18" i="3"/>
  <c r="G19" i="3"/>
  <c r="G20" i="3"/>
  <c r="G21" i="3"/>
  <c r="G22" i="3"/>
  <c r="G23" i="3"/>
  <c r="G24" i="3"/>
  <c r="G26" i="3"/>
  <c r="G27" i="3"/>
  <c r="G28" i="3"/>
  <c r="G29" i="3"/>
  <c r="G30" i="3"/>
  <c r="G31" i="3"/>
  <c r="G32" i="3"/>
  <c r="G33" i="3"/>
  <c r="G3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H16" i="3" l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B16" i="3"/>
  <c r="D16" i="3"/>
  <c r="B17" i="3"/>
  <c r="D17" i="3"/>
  <c r="B18" i="3"/>
  <c r="D18" i="3"/>
  <c r="B19" i="3"/>
  <c r="D19" i="3"/>
  <c r="B20" i="3"/>
  <c r="D20" i="3"/>
  <c r="B21" i="3"/>
  <c r="D21" i="3"/>
  <c r="B22" i="3"/>
  <c r="D22" i="3"/>
  <c r="B23" i="3"/>
  <c r="D23" i="3"/>
  <c r="B24" i="3"/>
  <c r="D24" i="3"/>
  <c r="B25" i="3"/>
  <c r="D25" i="3"/>
  <c r="B26" i="3"/>
  <c r="D26" i="3"/>
  <c r="B27" i="3"/>
  <c r="D27" i="3"/>
  <c r="B28" i="3"/>
  <c r="D28" i="3"/>
  <c r="B29" i="3"/>
  <c r="D29" i="3"/>
  <c r="B30" i="3"/>
  <c r="D30" i="3"/>
  <c r="B31" i="3"/>
  <c r="D31" i="3"/>
  <c r="B32" i="3"/>
  <c r="D32" i="3"/>
  <c r="B33" i="3"/>
  <c r="D33" i="3"/>
  <c r="B34" i="3"/>
  <c r="D34" i="3"/>
  <c r="K13" i="3" l="1"/>
  <c r="B12" i="3"/>
  <c r="C12" i="3"/>
  <c r="D12" i="3"/>
  <c r="B13" i="3"/>
  <c r="C13" i="3"/>
  <c r="D13" i="3"/>
  <c r="A12" i="3"/>
  <c r="E13" i="3"/>
  <c r="F13" i="3"/>
  <c r="G13" i="3"/>
  <c r="A13" i="3"/>
  <c r="E12" i="3"/>
  <c r="F12" i="3"/>
  <c r="G12" i="3"/>
  <c r="H12" i="3"/>
  <c r="I12" i="3"/>
  <c r="J12" i="3"/>
  <c r="K12" i="3"/>
  <c r="L12" i="3"/>
  <c r="M12" i="3"/>
  <c r="N12" i="3"/>
  <c r="A14" i="3"/>
  <c r="B14" i="3"/>
  <c r="C14" i="3"/>
  <c r="D14" i="3"/>
  <c r="E14" i="3"/>
  <c r="G14" i="3"/>
  <c r="H14" i="3"/>
  <c r="A15" i="3"/>
  <c r="B15" i="3"/>
  <c r="C15" i="3"/>
  <c r="D15" i="3"/>
  <c r="E15" i="3"/>
  <c r="F15" i="3"/>
  <c r="G15" i="3"/>
  <c r="H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23" i="3"/>
  <c r="E23" i="3"/>
  <c r="C24" i="3"/>
  <c r="E24" i="3"/>
  <c r="C25" i="3"/>
  <c r="E25" i="3"/>
  <c r="C26" i="3"/>
  <c r="E26" i="3"/>
  <c r="C27" i="3"/>
  <c r="E27" i="3"/>
  <c r="C28" i="3"/>
  <c r="E28" i="3"/>
  <c r="C29" i="3"/>
  <c r="E29" i="3"/>
  <c r="C30" i="3"/>
  <c r="E30" i="3"/>
  <c r="C31" i="3"/>
  <c r="E31" i="3"/>
  <c r="C32" i="3"/>
  <c r="E32" i="3"/>
  <c r="C33" i="3"/>
  <c r="E33" i="3"/>
  <c r="C34" i="3"/>
  <c r="E34" i="3"/>
  <c r="A35" i="3"/>
  <c r="E35" i="3"/>
  <c r="F44" i="1"/>
  <c r="F35" i="3" s="1"/>
  <c r="G44" i="1"/>
  <c r="G35" i="3" s="1"/>
  <c r="H44" i="1"/>
  <c r="H35" i="3" s="1"/>
  <c r="M44" i="1"/>
  <c r="N44" i="1"/>
</calcChain>
</file>

<file path=xl/sharedStrings.xml><?xml version="1.0" encoding="utf-8"?>
<sst xmlns="http://schemas.openxmlformats.org/spreadsheetml/2006/main" count="118" uniqueCount="104">
  <si>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</si>
  <si>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</si>
  <si>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</si>
  <si>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</si>
  <si>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</si>
  <si>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</si>
  <si>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</si>
  <si>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</si>
  <si>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</si>
  <si>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</si>
  <si>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</si>
  <si>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</si>
  <si>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</si>
  <si>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</si>
  <si>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</si>
  <si>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</si>
  <si>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</si>
  <si>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</si>
  <si>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</si>
  <si>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</si>
  <si>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</si>
  <si>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 xml:space="preserve">Altura cruz </t>
  </si>
  <si>
    <t>Perím. Torácico</t>
  </si>
  <si>
    <t>MEDIAS</t>
  </si>
  <si>
    <t>MAS BOVI RAMADERA, S.L.</t>
  </si>
  <si>
    <t>CBB 16013</t>
  </si>
  <si>
    <t>ES090904609364</t>
  </si>
  <si>
    <t>01/02/2016</t>
  </si>
  <si>
    <t>LOPEZ COLMENAREJO, S.L.</t>
  </si>
  <si>
    <t>FL 16003</t>
  </si>
  <si>
    <t>ES021202645237</t>
  </si>
  <si>
    <t>13/02/2016</t>
  </si>
  <si>
    <t>ALBERTO MARTIN GALLEGO</t>
  </si>
  <si>
    <t>BBC 16009</t>
  </si>
  <si>
    <t>ES020811965887</t>
  </si>
  <si>
    <t>15/02/2016</t>
  </si>
  <si>
    <t>HERMANOS GARCÍA GARCÍA</t>
  </si>
  <si>
    <t>ZH 16001</t>
  </si>
  <si>
    <t>ES020811068018</t>
  </si>
  <si>
    <t>21/02/2016</t>
  </si>
  <si>
    <t>ARANZAZU MATUTE MATEO</t>
  </si>
  <si>
    <t>BFW 16006</t>
  </si>
  <si>
    <t>ES070812019954</t>
  </si>
  <si>
    <t>25/02/2016</t>
  </si>
  <si>
    <t>GANADERIA DEL ARAVALLE, S.L.</t>
  </si>
  <si>
    <t>QL 16007</t>
  </si>
  <si>
    <t>ES080811986511</t>
  </si>
  <si>
    <t>28/02/2016</t>
  </si>
  <si>
    <t>BBC 16010</t>
  </si>
  <si>
    <t>ES040811965890</t>
  </si>
  <si>
    <t>01/03/2016</t>
  </si>
  <si>
    <t>PEDRO Y JOSE LUIS SÁNCHEZ MARTÍN</t>
  </si>
  <si>
    <t>BDE 16001</t>
  </si>
  <si>
    <t>ES090812035167</t>
  </si>
  <si>
    <t>02/03/2016</t>
  </si>
  <si>
    <t>MIGUEL ÁNGEL JIMÉNEZ GARCÍA</t>
  </si>
  <si>
    <t>MG 16006</t>
  </si>
  <si>
    <t>ES050811638519</t>
  </si>
  <si>
    <t>05/03/2016</t>
  </si>
  <si>
    <t>CBB 16050</t>
  </si>
  <si>
    <t>ES090904609400</t>
  </si>
  <si>
    <t>08/03/2016</t>
  </si>
  <si>
    <t>FL 16020</t>
  </si>
  <si>
    <t>ES071202645254</t>
  </si>
  <si>
    <t>CBB 16064</t>
  </si>
  <si>
    <t>ES020904609414</t>
  </si>
  <si>
    <t>15/03/2016</t>
  </si>
  <si>
    <t>CANDELEILLA, S.L.</t>
  </si>
  <si>
    <t>PV 16006</t>
  </si>
  <si>
    <t>ES020811109863</t>
  </si>
  <si>
    <t>19/03/2016</t>
  </si>
  <si>
    <t>MARIO GARCÍA JIMÉNEZ</t>
  </si>
  <si>
    <t>HGJ 16004</t>
  </si>
  <si>
    <t>ES020811986742</t>
  </si>
  <si>
    <t>20/03/2016</t>
  </si>
  <si>
    <t>FL 16030</t>
  </si>
  <si>
    <t>ES061202645264</t>
  </si>
  <si>
    <t>29/03/2016</t>
  </si>
  <si>
    <t>MG 16009</t>
  </si>
  <si>
    <t>ES070811638522</t>
  </si>
  <si>
    <t>03/04/2016</t>
  </si>
  <si>
    <t>ALBERTO MARTÍN GALLEGO</t>
  </si>
  <si>
    <t>BBC 16016</t>
  </si>
  <si>
    <t>ES070812433487</t>
  </si>
  <si>
    <t>18/04/2016</t>
  </si>
  <si>
    <t>BLAS BARROSO NIETO</t>
  </si>
  <si>
    <t>BBB 16007</t>
  </si>
  <si>
    <t>ES090811637612</t>
  </si>
  <si>
    <t>24/04/2016</t>
  </si>
  <si>
    <t>LEON F. MATUTE MATEO</t>
  </si>
  <si>
    <t>BGY 16011</t>
  </si>
  <si>
    <t>ES000812019946</t>
  </si>
  <si>
    <t>08/05/2016</t>
  </si>
  <si>
    <t>DAVID RUIZ CRUZ</t>
  </si>
  <si>
    <t>FN 16007</t>
  </si>
  <si>
    <t>ES030604619302</t>
  </si>
  <si>
    <t>BBB 16008</t>
  </si>
  <si>
    <t>ES060811637620</t>
  </si>
  <si>
    <t>19/05/2016</t>
  </si>
  <si>
    <t>MEDIDAS FINALES</t>
  </si>
  <si>
    <t>SERIE Nº 66 (15/02/17 - 07/06/17) </t>
  </si>
  <si>
    <t xml:space="preserve">SERIE Nº 66 (15/02/17 - 07/06/17) </t>
  </si>
  <si>
    <t>* El GMD mostrado se calcula con el incremento de peso entre la primera y quinta pesada, dividido por los 112 días que transcurren entre ambas</t>
  </si>
  <si>
    <t>**El incremento de peso mostrado es el incremento de peso entre el primer y quinto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</si>
</sst>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color indexed="53"/>
      <name val="Verdana"/>
      <family val="2"/>
    </font>
    <font>
      <b/>
      <sz val="8"/>
      <color indexed="1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9"/>
      <name val="Verdana"/>
      <family val="2"/>
    </font>
    <font>
      <sz val="7"/>
      <color indexed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8"/>
      <color indexed="16"/>
      <name val="Verdana"/>
      <family val="2"/>
    </font>
    <font>
      <sz val="8"/>
      <color indexed="12"/>
      <name val="Verdana"/>
      <family val="2"/>
    </font>
    <font>
      <sz val="8"/>
      <color theme="3" tint="-0.249977111117893"/>
      <name val="Verdana"/>
      <family val="2"/>
    </font>
    <font>
      <b/>
      <sz val="7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/>
    <xf numFmtId="1" fontId="3" fillId="0" borderId="0" xfId="0" applyNumberFormat="1" applyFont="1"/>
    <xf numFmtId="0" fontId="15" fillId="0" borderId="0" xfId="0" applyFont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1" fontId="17" fillId="2" borderId="2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1" fontId="3" fillId="0" borderId="0" xfId="0" applyNumberFormat="1" applyFont="1" applyAlignment="1"/>
    <xf numFmtId="0" fontId="8" fillId="0" borderId="0" xfId="0" applyFont="1" applyFill="1"/>
    <xf numFmtId="0" fontId="8" fillId="0" borderId="4" xfId="0" applyFont="1" applyFill="1" applyBorder="1"/>
    <xf numFmtId="0" fontId="16" fillId="2" borderId="5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 wrapText="1"/>
    </xf>
    <xf numFmtId="14" fontId="17" fillId="2" borderId="5" xfId="1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19" fillId="2" borderId="8" xfId="0" applyNumberFormat="1" applyFont="1" applyFill="1" applyBorder="1" applyAlignment="1">
      <alignment horizontal="center" vertical="center" wrapText="1"/>
    </xf>
    <xf numFmtId="14" fontId="19" fillId="2" borderId="9" xfId="0" applyNumberFormat="1" applyFont="1" applyFill="1" applyBorder="1" applyAlignment="1">
      <alignment horizontal="center" vertical="center" wrapText="1"/>
    </xf>
    <xf numFmtId="14" fontId="19" fillId="2" borderId="10" xfId="0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" fontId="17" fillId="2" borderId="13" xfId="1" applyNumberFormat="1" applyFont="1" applyFill="1" applyBorder="1" applyAlignment="1">
      <alignment horizontal="center" vertical="center"/>
    </xf>
    <xf numFmtId="1" fontId="17" fillId="2" borderId="14" xfId="1" applyNumberFormat="1" applyFont="1" applyFill="1" applyBorder="1" applyAlignment="1">
      <alignment horizontal="center" vertical="center"/>
    </xf>
    <xf numFmtId="2" fontId="17" fillId="2" borderId="13" xfId="1" applyNumberFormat="1" applyFont="1" applyFill="1" applyBorder="1" applyAlignment="1">
      <alignment horizontal="center" vertical="center"/>
    </xf>
    <xf numFmtId="1" fontId="16" fillId="2" borderId="15" xfId="0" applyNumberFormat="1" applyFont="1" applyFill="1" applyBorder="1" applyAlignment="1">
      <alignment horizontal="center" vertical="center"/>
    </xf>
    <xf numFmtId="1" fontId="16" fillId="2" borderId="16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2" fontId="16" fillId="2" borderId="15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24" fillId="5" borderId="29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16" fillId="6" borderId="2" xfId="0" applyNumberFormat="1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0" fontId="23" fillId="0" borderId="29" xfId="2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25" fillId="5" borderId="29" xfId="2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1" fontId="23" fillId="0" borderId="29" xfId="2" applyNumberFormat="1" applyFont="1" applyBorder="1" applyAlignment="1">
      <alignment horizontal="center" vertical="center" wrapText="1"/>
    </xf>
    <xf numFmtId="2" fontId="25" fillId="5" borderId="29" xfId="2" applyNumberFormat="1" applyFont="1" applyFill="1" applyBorder="1" applyAlignment="1">
      <alignment horizontal="center" vertical="center" wrapText="1"/>
    </xf>
    <xf numFmtId="2" fontId="34" fillId="0" borderId="29" xfId="2" applyNumberFormat="1" applyFont="1" applyFill="1" applyBorder="1" applyAlignment="1">
      <alignment horizontal="center" vertical="center" wrapText="1"/>
    </xf>
    <xf numFmtId="1" fontId="25" fillId="5" borderId="29" xfId="2" applyNumberFormat="1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1" fillId="7" borderId="0" xfId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31" fillId="8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95250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769620</xdr:colOff>
      <xdr:row>17</xdr:row>
      <xdr:rowOff>26670</xdr:rowOff>
    </xdr:from>
    <xdr:to>
      <xdr:col>7</xdr:col>
      <xdr:colOff>207645</xdr:colOff>
      <xdr:row>18</xdr:row>
      <xdr:rowOff>47625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00800" y="2899410"/>
          <a:ext cx="299085" cy="241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647700</xdr:colOff>
      <xdr:row>16</xdr:row>
      <xdr:rowOff>163830</xdr:rowOff>
    </xdr:from>
    <xdr:to>
      <xdr:col>11</xdr:col>
      <xdr:colOff>51435</xdr:colOff>
      <xdr:row>18</xdr:row>
      <xdr:rowOff>1905</xdr:rowOff>
    </xdr:to>
    <xdr:pic>
      <xdr:nvPicPr>
        <xdr:cNvPr id="1075" name="4 Imagen" descr="descarga.jpg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723120" y="2815590"/>
          <a:ext cx="295275" cy="280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9</xdr:col>
      <xdr:colOff>331470</xdr:colOff>
      <xdr:row>6</xdr:row>
      <xdr:rowOff>19050</xdr:rowOff>
    </xdr:to>
    <xdr:pic>
      <xdr:nvPicPr>
        <xdr:cNvPr id="3089" name="banner_limusinex" descr="Limusinex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7175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limusin/Series%20y%20datos/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2">
          <cell r="B2" t="str">
            <v>Ana Mª Altagracia Gómez</v>
          </cell>
        </row>
      </sheetData>
      <sheetData sheetId="1">
        <row r="20">
          <cell r="M20">
            <v>2216177664</v>
          </cell>
        </row>
        <row r="22">
          <cell r="H22">
            <v>42837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Mis%20documentos/Desktop/asociacion.html" TargetMode="External"/><Relationship Id="rId7" Type="http://schemas.openxmlformats.org/officeDocument/2006/relationships/hyperlink" Target="http://www.limusinex.es/serie38/serie38.xlsx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Mis%20documentos/Desktop/la_raza.html" TargetMode="External"/><Relationship Id="rId16" Type="http://schemas.openxmlformats.org/officeDocument/2006/relationships/hyperlink" Target="http://www.limusinex.es/serie66/serie66.pdf" TargetMode="External"/><Relationship Id="rId1" Type="http://schemas.openxmlformats.org/officeDocument/2006/relationships/hyperlink" Target="../Mis%20documentos/Desktop/index.html" TargetMode="External"/><Relationship Id="rId6" Type="http://schemas.openxmlformats.org/officeDocument/2006/relationships/hyperlink" Target="../Mis%20documentos/Desktop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Mis%20documentos/Desktop/testaje.html" TargetMode="External"/><Relationship Id="rId15" Type="http://schemas.openxmlformats.org/officeDocument/2006/relationships/hyperlink" Target="http://www.limusinex.es/serie66/serie66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Mis%20documentos/Desktop/Serie-38-varios/Serie%2038-4%20peso/serie3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49"/>
  <sheetViews>
    <sheetView tabSelected="1" topLeftCell="A9" workbookViewId="0">
      <selection activeCell="A10" sqref="A10"/>
    </sheetView>
  </sheetViews>
  <sheetFormatPr baseColWidth="10" defaultColWidth="9.109375" defaultRowHeight="12.6"/>
  <cols>
    <col min="1" max="1" width="18.88671875" style="1" customWidth="1"/>
    <col min="2" max="2" width="13.33203125" style="1" customWidth="1"/>
    <col min="3" max="3" width="18.109375" style="1" customWidth="1"/>
    <col min="4" max="4" width="11.33203125" style="1" customWidth="1"/>
    <col min="5" max="5" width="8" style="1" customWidth="1"/>
    <col min="6" max="6" width="12.44140625" style="1" customWidth="1"/>
    <col min="7" max="10" width="12.5546875" style="1" bestFit="1" customWidth="1"/>
    <col min="11" max="11" width="13" style="1" bestFit="1" customWidth="1"/>
    <col min="12" max="12" width="8.109375" style="1" customWidth="1"/>
    <col min="13" max="13" width="9" style="1" customWidth="1"/>
    <col min="14" max="14" width="8" style="1" customWidth="1"/>
    <col min="15" max="15" width="6.88671875" style="1" customWidth="1"/>
    <col min="16" max="16" width="9" style="1" customWidth="1"/>
    <col min="17" max="17" width="8.88671875" style="1" customWidth="1"/>
    <col min="18" max="18" width="8.33203125" style="1" customWidth="1"/>
    <col min="19" max="19" width="7.5546875" style="1" customWidth="1"/>
    <col min="20" max="16384" width="9.109375" style="1"/>
  </cols>
  <sheetData>
    <row r="13" spans="1:19" s="2" customFormat="1" ht="15" customHeight="1">
      <c r="A13" s="68" t="s">
        <v>0</v>
      </c>
      <c r="B13" s="68"/>
      <c r="C13" s="68" t="s">
        <v>1</v>
      </c>
      <c r="D13" s="68"/>
      <c r="E13" s="68" t="s">
        <v>2</v>
      </c>
      <c r="F13" s="68"/>
      <c r="G13" s="68"/>
      <c r="H13" s="68"/>
      <c r="I13" s="68" t="s">
        <v>3</v>
      </c>
      <c r="J13" s="68"/>
      <c r="K13" s="68"/>
      <c r="L13" s="68"/>
      <c r="M13" s="68"/>
      <c r="N13" s="68" t="s">
        <v>4</v>
      </c>
      <c r="O13" s="68"/>
      <c r="P13" s="68"/>
      <c r="Q13" s="77" t="s">
        <v>5</v>
      </c>
      <c r="R13" s="77"/>
      <c r="S13" s="77"/>
    </row>
    <row r="14" spans="1:19" s="2" customForma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7"/>
      <c r="R14" s="77"/>
      <c r="S14" s="77"/>
    </row>
    <row r="16" spans="1:19" ht="17.399999999999999">
      <c r="A16" s="78" t="s">
        <v>100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</row>
    <row r="17" spans="1:19" ht="17.399999999999999">
      <c r="A17" s="47"/>
      <c r="B17" s="47"/>
      <c r="C17" s="47"/>
      <c r="D17" s="47"/>
      <c r="E17" s="47"/>
      <c r="F17" s="47"/>
      <c r="G17" s="3"/>
      <c r="H17" s="4"/>
      <c r="L17" s="47"/>
      <c r="M17" s="47"/>
      <c r="N17" s="47"/>
      <c r="O17" s="47"/>
      <c r="P17" s="47"/>
      <c r="Q17" s="47"/>
      <c r="R17" s="47"/>
      <c r="S17" s="47"/>
    </row>
    <row r="18" spans="1:19" ht="17.399999999999999">
      <c r="E18" s="79" t="s">
        <v>6</v>
      </c>
      <c r="F18" s="79"/>
      <c r="G18" s="79"/>
      <c r="H18" s="47"/>
      <c r="I18" s="79" t="s">
        <v>7</v>
      </c>
      <c r="J18" s="79"/>
      <c r="K18" s="79"/>
      <c r="L18" s="47"/>
      <c r="M18" s="47"/>
      <c r="N18" s="47"/>
      <c r="O18" s="47"/>
      <c r="P18" s="47"/>
      <c r="Q18" s="47"/>
      <c r="R18" s="47"/>
      <c r="S18" s="47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64" t="s">
        <v>8</v>
      </c>
      <c r="F20" s="74"/>
      <c r="G20" s="74"/>
      <c r="H20" s="74"/>
      <c r="I20" s="74"/>
      <c r="J20" s="74"/>
      <c r="K20" s="75"/>
      <c r="L20" s="65"/>
      <c r="M20" s="64" t="s">
        <v>99</v>
      </c>
      <c r="N20" s="65"/>
      <c r="O20" s="7"/>
      <c r="P20" s="7"/>
      <c r="Q20" s="7"/>
      <c r="R20" s="7"/>
      <c r="S20" s="7"/>
    </row>
    <row r="21" spans="1:19" s="7" customFormat="1" ht="15" customHeight="1">
      <c r="A21" s="41" t="s">
        <v>9</v>
      </c>
      <c r="B21" s="49" t="s">
        <v>10</v>
      </c>
      <c r="C21" s="41" t="s">
        <v>11</v>
      </c>
      <c r="D21" s="49" t="s">
        <v>12</v>
      </c>
      <c r="E21" s="76" t="s">
        <v>13</v>
      </c>
      <c r="F21" s="51" t="s">
        <v>14</v>
      </c>
      <c r="G21" s="46" t="s">
        <v>15</v>
      </c>
      <c r="H21" s="51" t="s">
        <v>16</v>
      </c>
      <c r="I21" s="46" t="s">
        <v>17</v>
      </c>
      <c r="J21" s="51" t="s">
        <v>18</v>
      </c>
      <c r="K21" s="46" t="s">
        <v>19</v>
      </c>
      <c r="L21" s="72" t="s">
        <v>20</v>
      </c>
      <c r="M21" s="66" t="s">
        <v>21</v>
      </c>
      <c r="N21" s="66" t="s">
        <v>22</v>
      </c>
    </row>
    <row r="22" spans="1:19" s="7" customFormat="1" ht="11.25" customHeight="1">
      <c r="A22" s="42"/>
      <c r="B22" s="50"/>
      <c r="C22" s="42"/>
      <c r="D22" s="50"/>
      <c r="E22" s="76"/>
      <c r="F22" s="52">
        <v>42781</v>
      </c>
      <c r="G22" s="43">
        <v>42809</v>
      </c>
      <c r="H22" s="52">
        <f>+'[1]Serie 38'!H22</f>
        <v>42837</v>
      </c>
      <c r="I22" s="43">
        <v>42865</v>
      </c>
      <c r="J22" s="52">
        <v>42893</v>
      </c>
      <c r="K22" s="43">
        <v>42893</v>
      </c>
      <c r="L22" s="73"/>
      <c r="M22" s="67"/>
      <c r="N22" s="67"/>
      <c r="O22" s="57"/>
      <c r="P22" s="57"/>
      <c r="Q22" s="57"/>
      <c r="R22" s="57"/>
      <c r="S22" s="57"/>
    </row>
    <row r="23" spans="1:19" s="57" customFormat="1" ht="30" customHeight="1">
      <c r="A23" s="44" t="s">
        <v>24</v>
      </c>
      <c r="B23" s="56" t="s">
        <v>25</v>
      </c>
      <c r="C23" s="56" t="s">
        <v>26</v>
      </c>
      <c r="D23" s="56" t="s">
        <v>27</v>
      </c>
      <c r="E23" s="56"/>
      <c r="F23" s="56">
        <v>568</v>
      </c>
      <c r="G23" s="56">
        <v>622</v>
      </c>
      <c r="H23" s="56">
        <v>674</v>
      </c>
      <c r="I23" s="56">
        <v>736</v>
      </c>
      <c r="J23" s="56">
        <v>800</v>
      </c>
      <c r="K23" s="62">
        <v>2.0714285714285716</v>
      </c>
      <c r="L23" s="60">
        <f>+J23-F23</f>
        <v>232</v>
      </c>
      <c r="M23" s="56">
        <v>143</v>
      </c>
      <c r="N23" s="56">
        <v>226</v>
      </c>
      <c r="O23" s="59"/>
      <c r="P23" s="59"/>
      <c r="Q23" s="59"/>
      <c r="R23" s="59"/>
      <c r="S23" s="59"/>
    </row>
    <row r="24" spans="1:19" s="59" customFormat="1" ht="30" customHeight="1">
      <c r="A24" s="45" t="s">
        <v>28</v>
      </c>
      <c r="B24" s="58" t="s">
        <v>29</v>
      </c>
      <c r="C24" s="58" t="s">
        <v>30</v>
      </c>
      <c r="D24" s="58" t="s">
        <v>31</v>
      </c>
      <c r="E24" s="58"/>
      <c r="F24" s="58">
        <v>440</v>
      </c>
      <c r="G24" s="58">
        <v>474</v>
      </c>
      <c r="H24" s="58">
        <v>544</v>
      </c>
      <c r="I24" s="58">
        <v>602</v>
      </c>
      <c r="J24" s="58">
        <v>666</v>
      </c>
      <c r="K24" s="61">
        <v>2.0178571428571428</v>
      </c>
      <c r="L24" s="63">
        <f>+J24-F24</f>
        <v>226</v>
      </c>
      <c r="M24" s="58">
        <v>134</v>
      </c>
      <c r="N24" s="58">
        <v>211</v>
      </c>
      <c r="O24" s="8"/>
      <c r="P24" s="8"/>
      <c r="Q24" s="8"/>
      <c r="R24" s="8"/>
      <c r="S24" s="8"/>
    </row>
    <row r="25" spans="1:19" s="8" customFormat="1" ht="30" customHeight="1">
      <c r="A25" s="44" t="s">
        <v>32</v>
      </c>
      <c r="B25" s="56" t="s">
        <v>33</v>
      </c>
      <c r="C25" s="56" t="s">
        <v>34</v>
      </c>
      <c r="D25" s="56" t="s">
        <v>35</v>
      </c>
      <c r="E25" s="56"/>
      <c r="F25" s="56">
        <v>450</v>
      </c>
      <c r="G25" s="56">
        <v>493</v>
      </c>
      <c r="H25" s="56">
        <v>536</v>
      </c>
      <c r="I25" s="56">
        <v>574</v>
      </c>
      <c r="J25" s="56">
        <v>616</v>
      </c>
      <c r="K25" s="62">
        <v>1.4821428571428572</v>
      </c>
      <c r="L25" s="60">
        <f>+J25-F25</f>
        <v>166</v>
      </c>
      <c r="M25" s="56">
        <v>132</v>
      </c>
      <c r="N25" s="56">
        <v>200</v>
      </c>
      <c r="O25" s="9"/>
      <c r="P25" s="9"/>
      <c r="Q25" s="9"/>
      <c r="R25" s="9"/>
      <c r="S25" s="9"/>
    </row>
    <row r="26" spans="1:19" s="9" customFormat="1" ht="30" customHeight="1">
      <c r="A26" s="45" t="s">
        <v>36</v>
      </c>
      <c r="B26" s="58" t="s">
        <v>37</v>
      </c>
      <c r="C26" s="58" t="s">
        <v>38</v>
      </c>
      <c r="D26" s="58" t="s">
        <v>39</v>
      </c>
      <c r="E26" s="58"/>
      <c r="F26" s="58">
        <v>540</v>
      </c>
      <c r="G26" s="58">
        <v>582</v>
      </c>
      <c r="H26" s="58">
        <v>616</v>
      </c>
      <c r="I26" s="58">
        <v>668</v>
      </c>
      <c r="J26" s="58">
        <v>712</v>
      </c>
      <c r="K26" s="61">
        <v>1.5357142857142858</v>
      </c>
      <c r="L26" s="63">
        <f>+J26-F26</f>
        <v>172</v>
      </c>
      <c r="M26" s="58">
        <v>134</v>
      </c>
      <c r="N26" s="58">
        <v>221</v>
      </c>
      <c r="O26" s="8"/>
      <c r="P26" s="8"/>
      <c r="Q26" s="8"/>
      <c r="R26" s="8"/>
      <c r="S26" s="8"/>
    </row>
    <row r="27" spans="1:19" s="8" customFormat="1" ht="30" customHeight="1">
      <c r="A27" s="44" t="s">
        <v>40</v>
      </c>
      <c r="B27" s="56" t="s">
        <v>41</v>
      </c>
      <c r="C27" s="56" t="s">
        <v>42</v>
      </c>
      <c r="D27" s="56" t="s">
        <v>43</v>
      </c>
      <c r="E27" s="56"/>
      <c r="F27" s="56">
        <v>508</v>
      </c>
      <c r="G27" s="56">
        <v>543</v>
      </c>
      <c r="H27" s="56">
        <v>600</v>
      </c>
      <c r="I27" s="56">
        <v>654</v>
      </c>
      <c r="J27" s="56">
        <v>702</v>
      </c>
      <c r="K27" s="62">
        <v>1.7321428571428572</v>
      </c>
      <c r="L27" s="60">
        <f>+J27-F27</f>
        <v>194</v>
      </c>
      <c r="M27" s="56">
        <v>140</v>
      </c>
      <c r="N27" s="56">
        <v>208</v>
      </c>
      <c r="O27" s="9"/>
      <c r="P27" s="9"/>
      <c r="Q27" s="9"/>
      <c r="R27" s="9"/>
      <c r="S27" s="9"/>
    </row>
    <row r="28" spans="1:19" s="9" customFormat="1" ht="30" customHeight="1">
      <c r="A28" s="45" t="s">
        <v>44</v>
      </c>
      <c r="B28" s="58" t="s">
        <v>45</v>
      </c>
      <c r="C28" s="58" t="s">
        <v>46</v>
      </c>
      <c r="D28" s="58" t="s">
        <v>47</v>
      </c>
      <c r="E28" s="58"/>
      <c r="F28" s="58">
        <v>473</v>
      </c>
      <c r="G28" s="58">
        <v>526</v>
      </c>
      <c r="H28" s="58">
        <v>572</v>
      </c>
      <c r="I28" s="58">
        <v>630</v>
      </c>
      <c r="J28" s="58">
        <v>678</v>
      </c>
      <c r="K28" s="61">
        <v>1.8303571428571428</v>
      </c>
      <c r="L28" s="63">
        <f>+J28-F28</f>
        <v>205</v>
      </c>
      <c r="M28" s="58">
        <v>129</v>
      </c>
      <c r="N28" s="58">
        <v>209</v>
      </c>
      <c r="O28" s="8"/>
      <c r="P28" s="8"/>
      <c r="Q28" s="8"/>
      <c r="R28" s="8"/>
      <c r="S28" s="8"/>
    </row>
    <row r="29" spans="1:19" s="8" customFormat="1" ht="30" customHeight="1">
      <c r="A29" s="44" t="s">
        <v>32</v>
      </c>
      <c r="B29" s="56" t="s">
        <v>48</v>
      </c>
      <c r="C29" s="56" t="s">
        <v>49</v>
      </c>
      <c r="D29" s="56" t="s">
        <v>50</v>
      </c>
      <c r="E29" s="56"/>
      <c r="F29" s="56">
        <v>450</v>
      </c>
      <c r="G29" s="56">
        <v>503</v>
      </c>
      <c r="H29" s="56">
        <v>568</v>
      </c>
      <c r="I29" s="56">
        <v>612</v>
      </c>
      <c r="J29" s="56">
        <v>650</v>
      </c>
      <c r="K29" s="62">
        <v>1.7857142857142858</v>
      </c>
      <c r="L29" s="60">
        <f>+J29-F29</f>
        <v>200</v>
      </c>
      <c r="M29" s="56">
        <v>132</v>
      </c>
      <c r="N29" s="56">
        <v>211</v>
      </c>
      <c r="O29" s="9"/>
      <c r="P29" s="9"/>
      <c r="Q29" s="9"/>
      <c r="R29" s="9"/>
      <c r="S29" s="9"/>
    </row>
    <row r="30" spans="1:19" s="9" customFormat="1" ht="30" customHeight="1">
      <c r="A30" s="45" t="s">
        <v>51</v>
      </c>
      <c r="B30" s="58" t="s">
        <v>52</v>
      </c>
      <c r="C30" s="58" t="s">
        <v>53</v>
      </c>
      <c r="D30" s="58" t="s">
        <v>54</v>
      </c>
      <c r="E30" s="58"/>
      <c r="F30" s="58">
        <v>439</v>
      </c>
      <c r="G30" s="58">
        <v>453</v>
      </c>
      <c r="H30" s="58">
        <v>484</v>
      </c>
      <c r="I30" s="58">
        <v>528</v>
      </c>
      <c r="J30" s="58">
        <v>574</v>
      </c>
      <c r="K30" s="61">
        <v>1.2053571428571428</v>
      </c>
      <c r="L30" s="63">
        <f>+J30-F30</f>
        <v>135</v>
      </c>
      <c r="M30" s="58">
        <v>127</v>
      </c>
      <c r="N30" s="58">
        <v>205</v>
      </c>
      <c r="O30" s="8"/>
      <c r="P30" s="8"/>
      <c r="Q30" s="8"/>
      <c r="R30" s="8"/>
      <c r="S30" s="8"/>
    </row>
    <row r="31" spans="1:19" s="8" customFormat="1" ht="30" customHeight="1">
      <c r="A31" s="44" t="s">
        <v>55</v>
      </c>
      <c r="B31" s="56" t="s">
        <v>56</v>
      </c>
      <c r="C31" s="56" t="s">
        <v>57</v>
      </c>
      <c r="D31" s="56" t="s">
        <v>58</v>
      </c>
      <c r="E31" s="56"/>
      <c r="F31" s="56">
        <v>450</v>
      </c>
      <c r="G31" s="56">
        <v>490</v>
      </c>
      <c r="H31" s="56">
        <v>540</v>
      </c>
      <c r="I31" s="56">
        <v>586</v>
      </c>
      <c r="J31" s="56">
        <v>640</v>
      </c>
      <c r="K31" s="62">
        <v>1.6964285714285714</v>
      </c>
      <c r="L31" s="60">
        <f>+J31-F31</f>
        <v>190</v>
      </c>
      <c r="M31" s="56">
        <v>131</v>
      </c>
      <c r="N31" s="56">
        <v>206</v>
      </c>
      <c r="O31" s="9"/>
      <c r="P31" s="9"/>
      <c r="Q31" s="9"/>
      <c r="R31" s="9"/>
      <c r="S31" s="9"/>
    </row>
    <row r="32" spans="1:19" s="9" customFormat="1" ht="30" customHeight="1">
      <c r="A32" s="45" t="s">
        <v>24</v>
      </c>
      <c r="B32" s="58" t="s">
        <v>59</v>
      </c>
      <c r="C32" s="58" t="s">
        <v>60</v>
      </c>
      <c r="D32" s="58" t="s">
        <v>61</v>
      </c>
      <c r="E32" s="58"/>
      <c r="F32" s="58">
        <v>486</v>
      </c>
      <c r="G32" s="58">
        <v>537</v>
      </c>
      <c r="H32" s="58">
        <v>586</v>
      </c>
      <c r="I32" s="58">
        <v>648</v>
      </c>
      <c r="J32" s="58">
        <v>716</v>
      </c>
      <c r="K32" s="61">
        <v>2.0535714285714284</v>
      </c>
      <c r="L32" s="63">
        <f>+J32-F32</f>
        <v>230</v>
      </c>
      <c r="M32" s="58">
        <v>140</v>
      </c>
      <c r="N32" s="58">
        <v>209</v>
      </c>
    </row>
    <row r="33" spans="1:19" s="9" customFormat="1" ht="30" customHeight="1">
      <c r="A33" s="44" t="s">
        <v>28</v>
      </c>
      <c r="B33" s="56" t="s">
        <v>62</v>
      </c>
      <c r="C33" s="56" t="s">
        <v>63</v>
      </c>
      <c r="D33" s="56" t="s">
        <v>61</v>
      </c>
      <c r="E33" s="56"/>
      <c r="F33" s="56">
        <v>429</v>
      </c>
      <c r="G33" s="56">
        <v>463</v>
      </c>
      <c r="H33" s="56">
        <v>530</v>
      </c>
      <c r="I33" s="56">
        <v>589</v>
      </c>
      <c r="J33" s="56">
        <v>658</v>
      </c>
      <c r="K33" s="62">
        <v>2.0446428571428572</v>
      </c>
      <c r="L33" s="60">
        <f>+J33-F33</f>
        <v>229</v>
      </c>
      <c r="M33" s="56">
        <v>137</v>
      </c>
      <c r="N33" s="56">
        <v>208</v>
      </c>
    </row>
    <row r="34" spans="1:19" s="9" customFormat="1" ht="30" customHeight="1">
      <c r="A34" s="45" t="s">
        <v>24</v>
      </c>
      <c r="B34" s="58" t="s">
        <v>64</v>
      </c>
      <c r="C34" s="58" t="s">
        <v>65</v>
      </c>
      <c r="D34" s="58" t="s">
        <v>66</v>
      </c>
      <c r="E34" s="58"/>
      <c r="F34" s="58">
        <v>479</v>
      </c>
      <c r="G34" s="58">
        <v>510</v>
      </c>
      <c r="H34" s="58">
        <v>566</v>
      </c>
      <c r="I34" s="58">
        <v>630</v>
      </c>
      <c r="J34" s="58">
        <v>686</v>
      </c>
      <c r="K34" s="61">
        <v>1.8482142857142858</v>
      </c>
      <c r="L34" s="63">
        <f>+J34-F34</f>
        <v>207</v>
      </c>
      <c r="M34" s="58">
        <v>132</v>
      </c>
      <c r="N34" s="58">
        <v>209</v>
      </c>
    </row>
    <row r="35" spans="1:19" s="9" customFormat="1" ht="30" customHeight="1">
      <c r="A35" s="44" t="s">
        <v>67</v>
      </c>
      <c r="B35" s="56" t="s">
        <v>68</v>
      </c>
      <c r="C35" s="56" t="s">
        <v>69</v>
      </c>
      <c r="D35" s="56" t="s">
        <v>70</v>
      </c>
      <c r="E35" s="56"/>
      <c r="F35" s="56">
        <v>566</v>
      </c>
      <c r="G35" s="56">
        <v>591</v>
      </c>
      <c r="H35" s="56">
        <v>638</v>
      </c>
      <c r="I35" s="56">
        <v>692</v>
      </c>
      <c r="J35" s="56">
        <v>732</v>
      </c>
      <c r="K35" s="62">
        <v>1.4821428571428572</v>
      </c>
      <c r="L35" s="60">
        <f>+J35-F35</f>
        <v>166</v>
      </c>
      <c r="M35" s="56">
        <v>134</v>
      </c>
      <c r="N35" s="56">
        <v>202</v>
      </c>
    </row>
    <row r="36" spans="1:19" s="9" customFormat="1" ht="30" customHeight="1">
      <c r="A36" s="45" t="s">
        <v>71</v>
      </c>
      <c r="B36" s="58" t="s">
        <v>72</v>
      </c>
      <c r="C36" s="58" t="s">
        <v>73</v>
      </c>
      <c r="D36" s="58" t="s">
        <v>74</v>
      </c>
      <c r="E36" s="58"/>
      <c r="F36" s="58">
        <v>405</v>
      </c>
      <c r="G36" s="58">
        <v>445</v>
      </c>
      <c r="H36" s="58">
        <v>489</v>
      </c>
      <c r="I36" s="58">
        <v>534</v>
      </c>
      <c r="J36" s="58">
        <v>586</v>
      </c>
      <c r="K36" s="61">
        <v>1.6160714285714286</v>
      </c>
      <c r="L36" s="63">
        <f>+J36-F36</f>
        <v>181</v>
      </c>
      <c r="M36" s="58">
        <v>130</v>
      </c>
      <c r="N36" s="58">
        <v>201</v>
      </c>
    </row>
    <row r="37" spans="1:19" s="9" customFormat="1" ht="30" customHeight="1">
      <c r="A37" s="44" t="s">
        <v>28</v>
      </c>
      <c r="B37" s="56" t="s">
        <v>75</v>
      </c>
      <c r="C37" s="56" t="s">
        <v>76</v>
      </c>
      <c r="D37" s="56" t="s">
        <v>77</v>
      </c>
      <c r="E37" s="56"/>
      <c r="F37" s="56">
        <v>420</v>
      </c>
      <c r="G37" s="56">
        <v>465</v>
      </c>
      <c r="H37" s="56">
        <v>526</v>
      </c>
      <c r="I37" s="56">
        <v>570</v>
      </c>
      <c r="J37" s="56">
        <v>630</v>
      </c>
      <c r="K37" s="62">
        <v>1.875</v>
      </c>
      <c r="L37" s="60">
        <f>+J37-F37</f>
        <v>210</v>
      </c>
      <c r="M37" s="56">
        <v>129</v>
      </c>
      <c r="N37" s="56">
        <v>204</v>
      </c>
    </row>
    <row r="38" spans="1:19" s="9" customFormat="1" ht="30" customHeight="1">
      <c r="A38" s="45" t="s">
        <v>55</v>
      </c>
      <c r="B38" s="58" t="s">
        <v>78</v>
      </c>
      <c r="C38" s="58" t="s">
        <v>79</v>
      </c>
      <c r="D38" s="58" t="s">
        <v>80</v>
      </c>
      <c r="E38" s="58"/>
      <c r="F38" s="58">
        <v>460</v>
      </c>
      <c r="G38" s="58">
        <v>508</v>
      </c>
      <c r="H38" s="58">
        <v>530</v>
      </c>
      <c r="I38" s="58">
        <v>564</v>
      </c>
      <c r="J38" s="58">
        <v>602</v>
      </c>
      <c r="K38" s="61">
        <v>1.2678571428571428</v>
      </c>
      <c r="L38" s="63">
        <f>+J38-F38</f>
        <v>142</v>
      </c>
      <c r="M38" s="58">
        <v>130</v>
      </c>
      <c r="N38" s="58">
        <v>201</v>
      </c>
    </row>
    <row r="39" spans="1:19" s="9" customFormat="1" ht="30" customHeight="1">
      <c r="A39" s="44" t="s">
        <v>81</v>
      </c>
      <c r="B39" s="56" t="s">
        <v>82</v>
      </c>
      <c r="C39" s="56" t="s">
        <v>83</v>
      </c>
      <c r="D39" s="56" t="s">
        <v>84</v>
      </c>
      <c r="E39" s="56"/>
      <c r="F39" s="56">
        <v>400</v>
      </c>
      <c r="G39" s="56">
        <v>446</v>
      </c>
      <c r="H39" s="56">
        <v>498</v>
      </c>
      <c r="I39" s="56">
        <v>550</v>
      </c>
      <c r="J39" s="56">
        <v>586</v>
      </c>
      <c r="K39" s="62">
        <v>1.6607142857142858</v>
      </c>
      <c r="L39" s="60">
        <f>+J39-F39</f>
        <v>186</v>
      </c>
      <c r="M39" s="56">
        <v>131</v>
      </c>
      <c r="N39" s="56">
        <v>199</v>
      </c>
    </row>
    <row r="40" spans="1:19" s="9" customFormat="1" ht="30" customHeight="1">
      <c r="A40" s="45" t="s">
        <v>85</v>
      </c>
      <c r="B40" s="58" t="s">
        <v>86</v>
      </c>
      <c r="C40" s="58" t="s">
        <v>87</v>
      </c>
      <c r="D40" s="58" t="s">
        <v>88</v>
      </c>
      <c r="E40" s="58"/>
      <c r="F40" s="58">
        <v>463</v>
      </c>
      <c r="G40" s="58">
        <v>508</v>
      </c>
      <c r="H40" s="58">
        <v>520</v>
      </c>
      <c r="I40" s="58">
        <v>550</v>
      </c>
      <c r="J40" s="58">
        <v>560</v>
      </c>
      <c r="K40" s="61">
        <v>0.8660714285714286</v>
      </c>
      <c r="L40" s="63">
        <f>+J40-F40</f>
        <v>97</v>
      </c>
      <c r="M40" s="58">
        <v>129</v>
      </c>
      <c r="N40" s="58">
        <v>194</v>
      </c>
    </row>
    <row r="41" spans="1:19" s="9" customFormat="1" ht="30" customHeight="1">
      <c r="A41" s="44" t="s">
        <v>89</v>
      </c>
      <c r="B41" s="56" t="s">
        <v>90</v>
      </c>
      <c r="C41" s="56" t="s">
        <v>91</v>
      </c>
      <c r="D41" s="56" t="s">
        <v>92</v>
      </c>
      <c r="E41" s="56"/>
      <c r="F41" s="56">
        <v>464</v>
      </c>
      <c r="G41" s="56">
        <v>500</v>
      </c>
      <c r="H41" s="56">
        <v>540</v>
      </c>
      <c r="I41" s="56">
        <v>590</v>
      </c>
      <c r="J41" s="56">
        <v>650</v>
      </c>
      <c r="K41" s="62">
        <v>1.6607142857142858</v>
      </c>
      <c r="L41" s="60">
        <f>+J41-F41</f>
        <v>186</v>
      </c>
      <c r="M41" s="56">
        <v>139</v>
      </c>
      <c r="N41" s="56">
        <v>204</v>
      </c>
    </row>
    <row r="42" spans="1:19" s="9" customFormat="1" ht="30" customHeight="1">
      <c r="A42" s="45" t="s">
        <v>93</v>
      </c>
      <c r="B42" s="58" t="s">
        <v>94</v>
      </c>
      <c r="C42" s="58" t="s">
        <v>95</v>
      </c>
      <c r="D42" s="58" t="s">
        <v>92</v>
      </c>
      <c r="E42" s="58"/>
      <c r="F42" s="58">
        <v>444</v>
      </c>
      <c r="G42" s="58">
        <v>476</v>
      </c>
      <c r="H42" s="58">
        <v>540</v>
      </c>
      <c r="I42" s="58">
        <v>590</v>
      </c>
      <c r="J42" s="58">
        <v>652</v>
      </c>
      <c r="K42" s="61">
        <v>1.8571428571428572</v>
      </c>
      <c r="L42" s="63">
        <f>+J42-F42</f>
        <v>208</v>
      </c>
      <c r="M42" s="58">
        <v>137</v>
      </c>
      <c r="N42" s="58">
        <v>205</v>
      </c>
      <c r="O42" s="8"/>
      <c r="P42" s="8"/>
      <c r="Q42" s="8"/>
      <c r="R42" s="8"/>
      <c r="S42" s="8"/>
    </row>
    <row r="43" spans="1:19" s="8" customFormat="1" ht="30" customHeight="1">
      <c r="A43" s="44" t="s">
        <v>85</v>
      </c>
      <c r="B43" s="56" t="s">
        <v>96</v>
      </c>
      <c r="C43" s="56" t="s">
        <v>97</v>
      </c>
      <c r="D43" s="56" t="s">
        <v>98</v>
      </c>
      <c r="E43" s="56"/>
      <c r="F43" s="56">
        <v>399</v>
      </c>
      <c r="G43" s="56">
        <v>448</v>
      </c>
      <c r="H43" s="56">
        <v>502</v>
      </c>
      <c r="I43" s="56">
        <v>544</v>
      </c>
      <c r="J43" s="56">
        <v>590</v>
      </c>
      <c r="K43" s="62">
        <v>1.7053571428571428</v>
      </c>
      <c r="L43" s="60">
        <f>+J43-F43</f>
        <v>191</v>
      </c>
      <c r="M43" s="56">
        <v>132</v>
      </c>
      <c r="N43" s="56">
        <v>198</v>
      </c>
      <c r="O43" s="1"/>
      <c r="P43" s="1"/>
      <c r="Q43" s="1"/>
      <c r="R43" s="1"/>
      <c r="S43" s="1"/>
    </row>
    <row r="44" spans="1:19" ht="27.75" customHeight="1">
      <c r="A44" s="69" t="s">
        <v>23</v>
      </c>
      <c r="B44" s="70"/>
      <c r="C44" s="70"/>
      <c r="D44" s="71"/>
      <c r="E44" s="53"/>
      <c r="F44" s="54">
        <f t="shared" ref="F44:N44" si="0">AVERAGE(F23:F43)</f>
        <v>463.47619047619048</v>
      </c>
      <c r="G44" s="54">
        <f t="shared" si="0"/>
        <v>503.95238095238096</v>
      </c>
      <c r="H44" s="54">
        <f t="shared" si="0"/>
        <v>552.33333333333337</v>
      </c>
      <c r="I44" s="54">
        <f t="shared" si="0"/>
        <v>601.95238095238096</v>
      </c>
      <c r="J44" s="54">
        <f t="shared" si="0"/>
        <v>651.71428571428567</v>
      </c>
      <c r="K44" s="55">
        <f>AVERAGE(K23:K43)</f>
        <v>1.6806972789115644</v>
      </c>
      <c r="L44" s="54">
        <f>AVERAGE(L23:L43)</f>
        <v>188.23809523809524</v>
      </c>
      <c r="M44" s="54">
        <f t="shared" si="0"/>
        <v>133.42857142857142</v>
      </c>
      <c r="N44" s="54">
        <f t="shared" si="0"/>
        <v>206.23809523809524</v>
      </c>
    </row>
    <row r="48" spans="1:19">
      <c r="A48" s="10" t="s">
        <v>102</v>
      </c>
      <c r="F48" s="11"/>
      <c r="G48" s="11"/>
      <c r="H48" s="11"/>
    </row>
    <row r="49" spans="1:1">
      <c r="A49" s="1" t="s">
        <v>103</v>
      </c>
    </row>
  </sheetData>
  <mergeCells count="16">
    <mergeCell ref="Q13:S14"/>
    <mergeCell ref="A16:S16"/>
    <mergeCell ref="E18:G18"/>
    <mergeCell ref="I18:K18"/>
    <mergeCell ref="A13:B14"/>
    <mergeCell ref="C13:D14"/>
    <mergeCell ref="M20:N20"/>
    <mergeCell ref="N21:N22"/>
    <mergeCell ref="I13:M14"/>
    <mergeCell ref="A44:D44"/>
    <mergeCell ref="N13:P14"/>
    <mergeCell ref="M21:M22"/>
    <mergeCell ref="E13:H14"/>
    <mergeCell ref="L21:L22"/>
    <mergeCell ref="E20:L20"/>
    <mergeCell ref="E21:E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A13:B14" r:id="rId9" display="Inicio"/>
    <hyperlink ref="C13:D14" r:id="rId10" display="La Raza"/>
    <hyperlink ref="E13:H14" r:id="rId11" display="Asociación"/>
    <hyperlink ref="I13:M14" r:id="rId12" display="Ganaderos "/>
    <hyperlink ref="N13:P14" r:id="rId13" display="Testajes"/>
    <hyperlink ref="Q13:S14" r:id="rId14" display="Eventos "/>
    <hyperlink ref="E18:G18" r:id="rId15" display="Descargar la versión excel"/>
    <hyperlink ref="I18:K18" r:id="rId16" display="Descargar la versión PDF"/>
  </hyperlinks>
  <pageMargins left="0.7" right="0.7" top="0.75" bottom="0.75" header="0.3" footer="0.3"/>
  <pageSetup paperSize="9" orientation="landscape" horizontalDpi="300" verticalDpi="300" r:id="rId17"/>
  <headerFooter alignWithMargins="0"/>
  <ignoredErrors>
    <ignoredError sqref="F44:G44" formulaRange="1"/>
  </ignoredErrors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S67"/>
  <sheetViews>
    <sheetView topLeftCell="A7" workbookViewId="0">
      <selection activeCell="K36" sqref="K36"/>
    </sheetView>
  </sheetViews>
  <sheetFormatPr baseColWidth="10" defaultColWidth="9.109375" defaultRowHeight="12.6"/>
  <cols>
    <col min="1" max="1" width="32.33203125" style="1" customWidth="1"/>
    <col min="2" max="2" width="10.33203125" style="1" bestFit="1" customWidth="1"/>
    <col min="3" max="3" width="18.109375" style="1" hidden="1" customWidth="1"/>
    <col min="4" max="4" width="10.44140625" style="1" bestFit="1" customWidth="1"/>
    <col min="5" max="5" width="8" style="1" hidden="1" customWidth="1"/>
    <col min="6" max="6" width="9.88671875" style="1" customWidth="1"/>
    <col min="7" max="7" width="9.21875" style="1" customWidth="1"/>
    <col min="8" max="9" width="8.88671875" style="1" customWidth="1"/>
    <col min="10" max="10" width="9.44140625" style="1" customWidth="1"/>
    <col min="11" max="11" width="9" style="1" customWidth="1"/>
    <col min="12" max="12" width="8" style="1" customWidth="1"/>
    <col min="13" max="13" width="7.33203125" style="1" customWidth="1"/>
    <col min="14" max="14" width="8.88671875" style="1" customWidth="1"/>
    <col min="15" max="15" width="6.88671875" style="1" customWidth="1"/>
    <col min="16" max="16" width="7.5546875" style="1" customWidth="1"/>
    <col min="17" max="17" width="8.88671875" style="1" customWidth="1"/>
    <col min="18" max="18" width="8.44140625" style="1" customWidth="1"/>
    <col min="19" max="19" width="8.88671875" style="1" customWidth="1"/>
    <col min="20" max="16384" width="9.109375" style="1"/>
  </cols>
  <sheetData>
    <row r="7" spans="1:19">
      <c r="A7" s="89" t="s">
        <v>101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</row>
    <row r="8" spans="1:19" ht="17.399999999999999" hidden="1">
      <c r="A8" s="47"/>
      <c r="B8" s="47"/>
      <c r="C8" s="47"/>
      <c r="D8" s="47"/>
      <c r="E8" s="47"/>
      <c r="F8" s="47"/>
      <c r="G8" s="3"/>
      <c r="H8" s="4"/>
      <c r="L8" s="47"/>
      <c r="M8" s="47"/>
      <c r="N8" s="47"/>
      <c r="O8" s="47"/>
      <c r="P8" s="47"/>
      <c r="Q8" s="47"/>
      <c r="R8" s="47"/>
      <c r="S8" s="47"/>
    </row>
    <row r="9" spans="1:19" ht="18" hidden="1" customHeight="1">
      <c r="A9" s="79" t="s">
        <v>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t="20.399999999999999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6" customFormat="1" ht="15" customHeight="1" thickBot="1">
      <c r="A11" s="18"/>
      <c r="B11" s="18"/>
      <c r="C11" s="18"/>
      <c r="D11" s="19"/>
      <c r="E11" s="90" t="s">
        <v>8</v>
      </c>
      <c r="F11" s="90"/>
      <c r="G11" s="90"/>
      <c r="H11" s="90"/>
      <c r="I11" s="90"/>
      <c r="J11" s="90"/>
      <c r="K11" s="90"/>
      <c r="L11" s="90"/>
      <c r="M11" s="82" t="s">
        <v>99</v>
      </c>
      <c r="N11" s="83"/>
    </row>
    <row r="12" spans="1:19" s="7" customFormat="1" ht="10.199999999999999">
      <c r="A12" s="91" t="str">
        <f>+'Serie 66'!A21</f>
        <v>Ganadería</v>
      </c>
      <c r="B12" s="91" t="str">
        <f>+'Serie 66'!B21</f>
        <v>Tatuaje</v>
      </c>
      <c r="C12" s="91" t="str">
        <f>+'Serie 66'!C21</f>
        <v>Crotal</v>
      </c>
      <c r="D12" s="91" t="str">
        <f>+'Serie 66'!D21</f>
        <v>Fec. Nac.</v>
      </c>
      <c r="E12" s="93" t="str">
        <f>+'Serie 66'!E21</f>
        <v xml:space="preserve">Peso nac. </v>
      </c>
      <c r="F12" s="25" t="str">
        <f>+'Serie 66'!F21</f>
        <v>Peso 1º</v>
      </c>
      <c r="G12" s="26" t="str">
        <f>+'Serie 66'!G21</f>
        <v xml:space="preserve">Peso 2º </v>
      </c>
      <c r="H12" s="26" t="str">
        <f>+'Serie 66'!H21</f>
        <v xml:space="preserve">Peso 3º </v>
      </c>
      <c r="I12" s="26" t="str">
        <f>+'Serie 66'!I21</f>
        <v xml:space="preserve">Peso 4º </v>
      </c>
      <c r="J12" s="33" t="str">
        <f>+'Serie 66'!J21</f>
        <v>Peso 5º</v>
      </c>
      <c r="K12" s="48" t="str">
        <f>+'Serie 66'!K21</f>
        <v>G.M.D.*</v>
      </c>
      <c r="L12" s="80" t="str">
        <f>+'Serie 66'!L21</f>
        <v>∆     Peso**</v>
      </c>
      <c r="M12" s="84" t="str">
        <f>+'Serie 66'!M21</f>
        <v xml:space="preserve">Altura cruz </v>
      </c>
      <c r="N12" s="84" t="str">
        <f>+'Serie 66'!N21</f>
        <v>Perím. Torácico</v>
      </c>
    </row>
    <row r="13" spans="1:19" s="7" customFormat="1" ht="10.8" thickBot="1">
      <c r="A13" s="92" t="str">
        <f>+'Serie 66'!A21</f>
        <v>Ganadería</v>
      </c>
      <c r="B13" s="92" t="str">
        <f>+'Serie 66'!B21</f>
        <v>Tatuaje</v>
      </c>
      <c r="C13" s="92" t="str">
        <f>+'Serie 66'!C21</f>
        <v>Crotal</v>
      </c>
      <c r="D13" s="92" t="str">
        <f>+'Serie 66'!D21</f>
        <v>Fec. Nac.</v>
      </c>
      <c r="E13" s="94">
        <f>+'Serie 66'!E22</f>
        <v>0</v>
      </c>
      <c r="F13" s="27">
        <f>+'Serie 66'!F22</f>
        <v>42781</v>
      </c>
      <c r="G13" s="28">
        <f>+'Serie 66'!G22</f>
        <v>42809</v>
      </c>
      <c r="H13" s="28">
        <v>42837</v>
      </c>
      <c r="I13" s="28">
        <v>42865</v>
      </c>
      <c r="J13" s="29">
        <v>42893</v>
      </c>
      <c r="K13" s="27">
        <f>+'Serie 66'!K22</f>
        <v>42893</v>
      </c>
      <c r="L13" s="81"/>
      <c r="M13" s="85"/>
      <c r="N13" s="85"/>
    </row>
    <row r="14" spans="1:19" s="7" customFormat="1" ht="12.9" customHeight="1">
      <c r="A14" s="20" t="str">
        <f>+'Serie 66'!A23</f>
        <v>MAS BOVI RAMADERA, S.L.</v>
      </c>
      <c r="B14" s="21" t="str">
        <f>+'Serie 66'!B23</f>
        <v>CBB 16013</v>
      </c>
      <c r="C14" s="22" t="str">
        <f>+'Serie 66'!C23</f>
        <v>ES090904609364</v>
      </c>
      <c r="D14" s="23" t="str">
        <f>+'Serie 66'!D23</f>
        <v>01/02/2016</v>
      </c>
      <c r="E14" s="30">
        <f>+'Serie 66'!E23</f>
        <v>0</v>
      </c>
      <c r="F14" s="34">
        <f>+'Serie 66'!F23</f>
        <v>568</v>
      </c>
      <c r="G14" s="14">
        <f>+'Serie 66'!G23</f>
        <v>622</v>
      </c>
      <c r="H14" s="14">
        <f>+'Serie 66'!H23</f>
        <v>674</v>
      </c>
      <c r="I14" s="13">
        <v>736</v>
      </c>
      <c r="J14" s="35">
        <v>800</v>
      </c>
      <c r="K14" s="36">
        <v>2.0714285714285716</v>
      </c>
      <c r="L14" s="35">
        <v>232</v>
      </c>
      <c r="M14" s="13">
        <v>143</v>
      </c>
      <c r="N14" s="13">
        <v>226</v>
      </c>
    </row>
    <row r="15" spans="1:19" s="7" customFormat="1" ht="12.9" customHeight="1">
      <c r="A15" s="24" t="str">
        <f>+'Serie 66'!A24</f>
        <v>LOPEZ COLMENAREJO, S.L.</v>
      </c>
      <c r="B15" s="21" t="str">
        <f>+'Serie 66'!B24</f>
        <v>FL 16003</v>
      </c>
      <c r="C15" s="22" t="str">
        <f>+'Serie 66'!C24</f>
        <v>ES021202645237</v>
      </c>
      <c r="D15" s="23" t="str">
        <f>+'Serie 66'!D24</f>
        <v>13/02/2016</v>
      </c>
      <c r="E15" s="30">
        <f>+'Serie 66'!E24</f>
        <v>0</v>
      </c>
      <c r="F15" s="34">
        <f>+'Serie 66'!F24</f>
        <v>440</v>
      </c>
      <c r="G15" s="14">
        <f>+'Serie 66'!G24</f>
        <v>474</v>
      </c>
      <c r="H15" s="14">
        <f>+'Serie 66'!H24</f>
        <v>544</v>
      </c>
      <c r="I15" s="13">
        <v>602</v>
      </c>
      <c r="J15" s="35">
        <v>666</v>
      </c>
      <c r="K15" s="36">
        <v>2.0178571428571428</v>
      </c>
      <c r="L15" s="35">
        <v>226</v>
      </c>
      <c r="M15" s="13">
        <v>134</v>
      </c>
      <c r="N15" s="13">
        <v>211</v>
      </c>
    </row>
    <row r="16" spans="1:19" s="7" customFormat="1" ht="12.9" customHeight="1">
      <c r="A16" s="20" t="str">
        <f>+'Serie 66'!A25</f>
        <v>ALBERTO MARTIN GALLEGO</v>
      </c>
      <c r="B16" s="21" t="str">
        <f>+'Serie 66'!B25</f>
        <v>BBC 16009</v>
      </c>
      <c r="C16" s="22" t="str">
        <f>+'Serie 66'!C25</f>
        <v>ES020811965887</v>
      </c>
      <c r="D16" s="23" t="str">
        <f>+'Serie 66'!D25</f>
        <v>15/02/2016</v>
      </c>
      <c r="E16" s="30">
        <f>+'Serie 66'!E25</f>
        <v>0</v>
      </c>
      <c r="F16" s="34">
        <f>+'Serie 66'!F25</f>
        <v>450</v>
      </c>
      <c r="G16" s="14">
        <f>+'Serie 66'!G25</f>
        <v>493</v>
      </c>
      <c r="H16" s="14">
        <f>+'Serie 66'!H25</f>
        <v>536</v>
      </c>
      <c r="I16" s="13">
        <v>574</v>
      </c>
      <c r="J16" s="35">
        <v>616</v>
      </c>
      <c r="K16" s="36">
        <v>1.4821428571428572</v>
      </c>
      <c r="L16" s="35">
        <v>166</v>
      </c>
      <c r="M16" s="13">
        <v>132</v>
      </c>
      <c r="N16" s="13">
        <v>200</v>
      </c>
    </row>
    <row r="17" spans="1:14" s="7" customFormat="1" ht="12.9" customHeight="1">
      <c r="A17" s="24" t="str">
        <f>+'Serie 66'!A26</f>
        <v>HERMANOS GARCÍA GARCÍA</v>
      </c>
      <c r="B17" s="21" t="str">
        <f>+'Serie 66'!B26</f>
        <v>ZH 16001</v>
      </c>
      <c r="C17" s="21" t="str">
        <f>+'Serie 66'!C26</f>
        <v>ES020811068018</v>
      </c>
      <c r="D17" s="23" t="str">
        <f>+'Serie 66'!D26</f>
        <v>21/02/2016</v>
      </c>
      <c r="E17" s="30">
        <f>+'Serie 66'!E26</f>
        <v>0</v>
      </c>
      <c r="F17" s="34">
        <f>+'Serie 66'!F26</f>
        <v>540</v>
      </c>
      <c r="G17" s="14">
        <f>+'Serie 66'!G26</f>
        <v>582</v>
      </c>
      <c r="H17" s="14">
        <f>+'Serie 66'!H26</f>
        <v>616</v>
      </c>
      <c r="I17" s="13">
        <v>668</v>
      </c>
      <c r="J17" s="35">
        <v>712</v>
      </c>
      <c r="K17" s="36">
        <v>1.5357142857142858</v>
      </c>
      <c r="L17" s="35">
        <v>172</v>
      </c>
      <c r="M17" s="13">
        <v>134</v>
      </c>
      <c r="N17" s="13">
        <v>221</v>
      </c>
    </row>
    <row r="18" spans="1:14" s="7" customFormat="1" ht="12.9" customHeight="1">
      <c r="A18" s="20" t="str">
        <f>+'Serie 66'!A27</f>
        <v>ARANZAZU MATUTE MATEO</v>
      </c>
      <c r="B18" s="21" t="str">
        <f>+'Serie 66'!B27</f>
        <v>BFW 16006</v>
      </c>
      <c r="C18" s="22" t="str">
        <f>+'Serie 66'!C27</f>
        <v>ES070812019954</v>
      </c>
      <c r="D18" s="23" t="str">
        <f>+'Serie 66'!D27</f>
        <v>25/02/2016</v>
      </c>
      <c r="E18" s="30">
        <f>+'Serie 66'!E27</f>
        <v>0</v>
      </c>
      <c r="F18" s="34">
        <f>+'Serie 66'!F27</f>
        <v>508</v>
      </c>
      <c r="G18" s="14">
        <f>+'Serie 66'!G27</f>
        <v>543</v>
      </c>
      <c r="H18" s="14">
        <f>+'Serie 66'!H27</f>
        <v>600</v>
      </c>
      <c r="I18" s="13">
        <v>654</v>
      </c>
      <c r="J18" s="35">
        <v>702</v>
      </c>
      <c r="K18" s="36">
        <v>1.7321428571428572</v>
      </c>
      <c r="L18" s="35">
        <v>194</v>
      </c>
      <c r="M18" s="13">
        <v>140</v>
      </c>
      <c r="N18" s="13">
        <v>208</v>
      </c>
    </row>
    <row r="19" spans="1:14" s="7" customFormat="1" ht="12.9" customHeight="1">
      <c r="A19" s="24" t="str">
        <f>+'Serie 66'!A28</f>
        <v>GANADERIA DEL ARAVALLE, S.L.</v>
      </c>
      <c r="B19" s="21" t="str">
        <f>+'Serie 66'!B28</f>
        <v>QL 16007</v>
      </c>
      <c r="C19" s="22" t="str">
        <f>+'Serie 66'!C28</f>
        <v>ES080811986511</v>
      </c>
      <c r="D19" s="23" t="str">
        <f>+'Serie 66'!D28</f>
        <v>28/02/2016</v>
      </c>
      <c r="E19" s="30">
        <f>+'Serie 66'!E28</f>
        <v>0</v>
      </c>
      <c r="F19" s="34">
        <f>+'Serie 66'!F28</f>
        <v>473</v>
      </c>
      <c r="G19" s="14">
        <f>+'Serie 66'!G28</f>
        <v>526</v>
      </c>
      <c r="H19" s="14">
        <f>+'Serie 66'!H28</f>
        <v>572</v>
      </c>
      <c r="I19" s="13">
        <v>630</v>
      </c>
      <c r="J19" s="35">
        <v>678</v>
      </c>
      <c r="K19" s="36">
        <v>1.8303571428571428</v>
      </c>
      <c r="L19" s="35">
        <v>205</v>
      </c>
      <c r="M19" s="13">
        <v>129</v>
      </c>
      <c r="N19" s="13">
        <v>209</v>
      </c>
    </row>
    <row r="20" spans="1:14" s="7" customFormat="1" ht="12.9" customHeight="1">
      <c r="A20" s="20" t="str">
        <f>+'Serie 66'!A29</f>
        <v>ALBERTO MARTIN GALLEGO</v>
      </c>
      <c r="B20" s="21" t="str">
        <f>+'Serie 66'!B29</f>
        <v>BBC 16010</v>
      </c>
      <c r="C20" s="22" t="str">
        <f>+'Serie 66'!C29</f>
        <v>ES040811965890</v>
      </c>
      <c r="D20" s="23" t="str">
        <f>+'Serie 66'!D29</f>
        <v>01/03/2016</v>
      </c>
      <c r="E20" s="31">
        <f>+'Serie 66'!E29</f>
        <v>0</v>
      </c>
      <c r="F20" s="34">
        <f>+'Serie 66'!F29</f>
        <v>450</v>
      </c>
      <c r="G20" s="14">
        <f>+'Serie 66'!G29</f>
        <v>503</v>
      </c>
      <c r="H20" s="14">
        <f>+'Serie 66'!H29</f>
        <v>568</v>
      </c>
      <c r="I20" s="13">
        <v>612</v>
      </c>
      <c r="J20" s="35">
        <v>650</v>
      </c>
      <c r="K20" s="36">
        <v>1.7857142857142858</v>
      </c>
      <c r="L20" s="35">
        <v>200</v>
      </c>
      <c r="M20" s="13">
        <v>132</v>
      </c>
      <c r="N20" s="13">
        <v>211</v>
      </c>
    </row>
    <row r="21" spans="1:14" s="7" customFormat="1" ht="12.9" customHeight="1">
      <c r="A21" s="24" t="str">
        <f>+'Serie 66'!A30</f>
        <v>PEDRO Y JOSE LUIS SÁNCHEZ MARTÍN</v>
      </c>
      <c r="B21" s="21" t="str">
        <f>+'Serie 66'!B30</f>
        <v>BDE 16001</v>
      </c>
      <c r="C21" s="22" t="str">
        <f>+'Serie 66'!C30</f>
        <v>ES090812035167</v>
      </c>
      <c r="D21" s="23" t="str">
        <f>+'Serie 66'!D30</f>
        <v>02/03/2016</v>
      </c>
      <c r="E21" s="31">
        <f>+'Serie 66'!E30</f>
        <v>0</v>
      </c>
      <c r="F21" s="34">
        <f>+'Serie 66'!F30</f>
        <v>439</v>
      </c>
      <c r="G21" s="14">
        <f>+'Serie 66'!G30</f>
        <v>453</v>
      </c>
      <c r="H21" s="14">
        <f>+'Serie 66'!H30</f>
        <v>484</v>
      </c>
      <c r="I21" s="13">
        <v>528</v>
      </c>
      <c r="J21" s="35">
        <v>574</v>
      </c>
      <c r="K21" s="36">
        <v>1.2053571428571428</v>
      </c>
      <c r="L21" s="35">
        <v>135</v>
      </c>
      <c r="M21" s="13">
        <v>127</v>
      </c>
      <c r="N21" s="13">
        <v>205</v>
      </c>
    </row>
    <row r="22" spans="1:14" s="7" customFormat="1" ht="12.9" customHeight="1">
      <c r="A22" s="20" t="str">
        <f>+'Serie 66'!A31</f>
        <v>MIGUEL ÁNGEL JIMÉNEZ GARCÍA</v>
      </c>
      <c r="B22" s="21" t="str">
        <f>+'Serie 66'!B31</f>
        <v>MG 16006</v>
      </c>
      <c r="C22" s="22" t="str">
        <f>+'Serie 66'!C31</f>
        <v>ES050811638519</v>
      </c>
      <c r="D22" s="23" t="str">
        <f>+'Serie 66'!D31</f>
        <v>05/03/2016</v>
      </c>
      <c r="E22" s="31">
        <f>+'Serie 66'!E31</f>
        <v>0</v>
      </c>
      <c r="F22" s="34">
        <f>+'Serie 66'!F31</f>
        <v>450</v>
      </c>
      <c r="G22" s="14">
        <f>+'Serie 66'!G31</f>
        <v>490</v>
      </c>
      <c r="H22" s="14">
        <f>+'Serie 66'!H31</f>
        <v>540</v>
      </c>
      <c r="I22" s="13">
        <v>586</v>
      </c>
      <c r="J22" s="35">
        <v>640</v>
      </c>
      <c r="K22" s="36">
        <v>1.6964285714285714</v>
      </c>
      <c r="L22" s="35">
        <v>190</v>
      </c>
      <c r="M22" s="13">
        <v>131</v>
      </c>
      <c r="N22" s="13">
        <v>206</v>
      </c>
    </row>
    <row r="23" spans="1:14" s="7" customFormat="1" ht="12.9" customHeight="1">
      <c r="A23" s="24" t="str">
        <f>+'Serie 66'!A32</f>
        <v>MAS BOVI RAMADERA, S.L.</v>
      </c>
      <c r="B23" s="21" t="str">
        <f>+'Serie 66'!B32</f>
        <v>CBB 16050</v>
      </c>
      <c r="C23" s="22" t="str">
        <f>+'Serie 66'!C32</f>
        <v>ES090904609400</v>
      </c>
      <c r="D23" s="23" t="str">
        <f>+'Serie 66'!D32</f>
        <v>08/03/2016</v>
      </c>
      <c r="E23" s="31">
        <f>+'Serie 66'!E32</f>
        <v>0</v>
      </c>
      <c r="F23" s="34">
        <f>+'Serie 66'!F32</f>
        <v>486</v>
      </c>
      <c r="G23" s="14">
        <f>+'Serie 66'!G32</f>
        <v>537</v>
      </c>
      <c r="H23" s="14">
        <f>+'Serie 66'!H32</f>
        <v>586</v>
      </c>
      <c r="I23" s="13">
        <v>648</v>
      </c>
      <c r="J23" s="35">
        <v>716</v>
      </c>
      <c r="K23" s="36">
        <v>2.0535714285714284</v>
      </c>
      <c r="L23" s="35">
        <v>230</v>
      </c>
      <c r="M23" s="13">
        <v>140</v>
      </c>
      <c r="N23" s="13">
        <v>209</v>
      </c>
    </row>
    <row r="24" spans="1:14" s="7" customFormat="1" ht="12.9" customHeight="1">
      <c r="A24" s="20" t="str">
        <f>+'Serie 66'!A33</f>
        <v>LOPEZ COLMENAREJO, S.L.</v>
      </c>
      <c r="B24" s="21" t="str">
        <f>+'Serie 66'!B33</f>
        <v>FL 16020</v>
      </c>
      <c r="C24" s="22" t="str">
        <f>+'Serie 66'!C43</f>
        <v>ES060811637620</v>
      </c>
      <c r="D24" s="23" t="str">
        <f>+'Serie 66'!D33</f>
        <v>08/03/2016</v>
      </c>
      <c r="E24" s="31">
        <f>+'Serie 66'!E43</f>
        <v>0</v>
      </c>
      <c r="F24" s="34">
        <f>+'Serie 66'!F33</f>
        <v>429</v>
      </c>
      <c r="G24" s="14">
        <f>+'Serie 66'!G33</f>
        <v>463</v>
      </c>
      <c r="H24" s="14">
        <f>+'Serie 66'!H33</f>
        <v>530</v>
      </c>
      <c r="I24" s="13">
        <v>589</v>
      </c>
      <c r="J24" s="35">
        <v>658</v>
      </c>
      <c r="K24" s="36">
        <v>2.0446428571428572</v>
      </c>
      <c r="L24" s="35">
        <v>229</v>
      </c>
      <c r="M24" s="13">
        <v>137</v>
      </c>
      <c r="N24" s="13">
        <v>208</v>
      </c>
    </row>
    <row r="25" spans="1:14" s="7" customFormat="1" ht="12.9" customHeight="1">
      <c r="A25" s="24" t="str">
        <f>+'Serie 66'!A34</f>
        <v>MAS BOVI RAMADERA, S.L.</v>
      </c>
      <c r="B25" s="21" t="str">
        <f>+'Serie 66'!B34</f>
        <v>CBB 16064</v>
      </c>
      <c r="C25" s="22" t="e">
        <f>+'Serie 66'!#REF!</f>
        <v>#REF!</v>
      </c>
      <c r="D25" s="23" t="str">
        <f>+'Serie 66'!D34</f>
        <v>15/03/2016</v>
      </c>
      <c r="E25" s="31" t="e">
        <f>+'Serie 66'!#REF!</f>
        <v>#REF!</v>
      </c>
      <c r="F25" s="34">
        <f>+'Serie 66'!F34</f>
        <v>479</v>
      </c>
      <c r="G25" s="14">
        <f>+'Serie 66'!G34</f>
        <v>510</v>
      </c>
      <c r="H25" s="14">
        <f>+'Serie 66'!H34</f>
        <v>566</v>
      </c>
      <c r="I25" s="13">
        <v>630</v>
      </c>
      <c r="J25" s="35">
        <v>686</v>
      </c>
      <c r="K25" s="36">
        <v>1.8482142857142858</v>
      </c>
      <c r="L25" s="35">
        <v>207</v>
      </c>
      <c r="M25" s="13">
        <v>132</v>
      </c>
      <c r="N25" s="13">
        <v>209</v>
      </c>
    </row>
    <row r="26" spans="1:14" s="7" customFormat="1" ht="12.9" customHeight="1">
      <c r="A26" s="20" t="str">
        <f>+'Serie 66'!A35</f>
        <v>CANDELEILLA, S.L.</v>
      </c>
      <c r="B26" s="21" t="str">
        <f>+'Serie 66'!B35</f>
        <v>PV 16006</v>
      </c>
      <c r="C26" s="22" t="e">
        <f>+'Serie 66'!#REF!</f>
        <v>#REF!</v>
      </c>
      <c r="D26" s="23" t="str">
        <f>+'Serie 66'!D35</f>
        <v>19/03/2016</v>
      </c>
      <c r="E26" s="31" t="e">
        <f>+'Serie 66'!#REF!</f>
        <v>#REF!</v>
      </c>
      <c r="F26" s="34">
        <f>+'Serie 66'!F35</f>
        <v>566</v>
      </c>
      <c r="G26" s="14">
        <f>+'Serie 66'!G35</f>
        <v>591</v>
      </c>
      <c r="H26" s="14">
        <f>+'Serie 66'!H35</f>
        <v>638</v>
      </c>
      <c r="I26" s="13">
        <v>692</v>
      </c>
      <c r="J26" s="35">
        <v>732</v>
      </c>
      <c r="K26" s="36">
        <v>1.4821428571428572</v>
      </c>
      <c r="L26" s="35">
        <v>166</v>
      </c>
      <c r="M26" s="13">
        <v>134</v>
      </c>
      <c r="N26" s="13">
        <v>202</v>
      </c>
    </row>
    <row r="27" spans="1:14" s="7" customFormat="1" ht="12.9" customHeight="1">
      <c r="A27" s="24" t="str">
        <f>+'Serie 66'!A36</f>
        <v>MARIO GARCÍA JIMÉNEZ</v>
      </c>
      <c r="B27" s="21" t="str">
        <f>+'Serie 66'!B36</f>
        <v>HGJ 16004</v>
      </c>
      <c r="C27" s="22" t="e">
        <f>+'Serie 66'!#REF!</f>
        <v>#REF!</v>
      </c>
      <c r="D27" s="23" t="str">
        <f>+'Serie 66'!D36</f>
        <v>20/03/2016</v>
      </c>
      <c r="E27" s="31" t="e">
        <f>+'Serie 66'!#REF!</f>
        <v>#REF!</v>
      </c>
      <c r="F27" s="34">
        <f>+'Serie 66'!F36</f>
        <v>405</v>
      </c>
      <c r="G27" s="14">
        <f>+'Serie 66'!G36</f>
        <v>445</v>
      </c>
      <c r="H27" s="14">
        <f>+'Serie 66'!H36</f>
        <v>489</v>
      </c>
      <c r="I27" s="13">
        <v>534</v>
      </c>
      <c r="J27" s="35">
        <v>586</v>
      </c>
      <c r="K27" s="36">
        <v>1.6160714285714286</v>
      </c>
      <c r="L27" s="35">
        <v>181</v>
      </c>
      <c r="M27" s="13">
        <v>130</v>
      </c>
      <c r="N27" s="13">
        <v>201</v>
      </c>
    </row>
    <row r="28" spans="1:14" s="7" customFormat="1" ht="12.9" customHeight="1">
      <c r="A28" s="20" t="str">
        <f>+'Serie 66'!A37</f>
        <v>LOPEZ COLMENAREJO, S.L.</v>
      </c>
      <c r="B28" s="21" t="str">
        <f>+'Serie 66'!B37</f>
        <v>FL 16030</v>
      </c>
      <c r="C28" s="22" t="e">
        <f>+'Serie 66'!#REF!</f>
        <v>#REF!</v>
      </c>
      <c r="D28" s="23" t="str">
        <f>+'Serie 66'!D37</f>
        <v>29/03/2016</v>
      </c>
      <c r="E28" s="31" t="e">
        <f>+'Serie 66'!#REF!</f>
        <v>#REF!</v>
      </c>
      <c r="F28" s="34">
        <f>+'Serie 66'!F37</f>
        <v>420</v>
      </c>
      <c r="G28" s="14">
        <f>+'Serie 66'!G37</f>
        <v>465</v>
      </c>
      <c r="H28" s="14">
        <f>+'Serie 66'!H37</f>
        <v>526</v>
      </c>
      <c r="I28" s="13">
        <v>570</v>
      </c>
      <c r="J28" s="35">
        <v>630</v>
      </c>
      <c r="K28" s="36">
        <v>1.875</v>
      </c>
      <c r="L28" s="35">
        <v>210</v>
      </c>
      <c r="M28" s="13">
        <v>129</v>
      </c>
      <c r="N28" s="13">
        <v>204</v>
      </c>
    </row>
    <row r="29" spans="1:14" s="7" customFormat="1" ht="12.9" customHeight="1">
      <c r="A29" s="24" t="str">
        <f>+'Serie 66'!A38</f>
        <v>MIGUEL ÁNGEL JIMÉNEZ GARCÍA</v>
      </c>
      <c r="B29" s="21" t="str">
        <f>+'Serie 66'!B38</f>
        <v>MG 16009</v>
      </c>
      <c r="C29" s="22" t="e">
        <f>+'Serie 66'!#REF!</f>
        <v>#REF!</v>
      </c>
      <c r="D29" s="23" t="str">
        <f>+'Serie 66'!D38</f>
        <v>03/04/2016</v>
      </c>
      <c r="E29" s="31" t="e">
        <f>+'Serie 66'!#REF!</f>
        <v>#REF!</v>
      </c>
      <c r="F29" s="34">
        <f>+'Serie 66'!F38</f>
        <v>460</v>
      </c>
      <c r="G29" s="14">
        <f>+'Serie 66'!G38</f>
        <v>508</v>
      </c>
      <c r="H29" s="14">
        <f>+'Serie 66'!H38</f>
        <v>530</v>
      </c>
      <c r="I29" s="13">
        <v>564</v>
      </c>
      <c r="J29" s="35">
        <v>602</v>
      </c>
      <c r="K29" s="36">
        <v>1.2678571428571428</v>
      </c>
      <c r="L29" s="35">
        <v>142</v>
      </c>
      <c r="M29" s="13">
        <v>130</v>
      </c>
      <c r="N29" s="13">
        <v>201</v>
      </c>
    </row>
    <row r="30" spans="1:14" s="7" customFormat="1" ht="12.9" customHeight="1">
      <c r="A30" s="20" t="str">
        <f>+'Serie 66'!A39</f>
        <v>ALBERTO MARTÍN GALLEGO</v>
      </c>
      <c r="B30" s="21" t="str">
        <f>+'Serie 66'!B39</f>
        <v>BBC 16016</v>
      </c>
      <c r="C30" s="22" t="e">
        <f>+'Serie 66'!#REF!</f>
        <v>#REF!</v>
      </c>
      <c r="D30" s="23" t="str">
        <f>+'Serie 66'!D39</f>
        <v>18/04/2016</v>
      </c>
      <c r="E30" s="31" t="e">
        <f>+'Serie 66'!#REF!</f>
        <v>#REF!</v>
      </c>
      <c r="F30" s="34">
        <f>+'Serie 66'!F39</f>
        <v>400</v>
      </c>
      <c r="G30" s="14">
        <f>+'Serie 66'!G39</f>
        <v>446</v>
      </c>
      <c r="H30" s="14">
        <f>+'Serie 66'!H39</f>
        <v>498</v>
      </c>
      <c r="I30" s="13">
        <v>550</v>
      </c>
      <c r="J30" s="35">
        <v>586</v>
      </c>
      <c r="K30" s="36">
        <v>1.6607142857142858</v>
      </c>
      <c r="L30" s="35">
        <v>186</v>
      </c>
      <c r="M30" s="13">
        <v>131</v>
      </c>
      <c r="N30" s="13">
        <v>199</v>
      </c>
    </row>
    <row r="31" spans="1:14" s="7" customFormat="1" ht="12.9" customHeight="1">
      <c r="A31" s="24" t="str">
        <f>+'Serie 66'!A40</f>
        <v>BLAS BARROSO NIETO</v>
      </c>
      <c r="B31" s="21" t="str">
        <f>+'Serie 66'!B40</f>
        <v>BBB 16007</v>
      </c>
      <c r="C31" s="22" t="e">
        <f>+'Serie 66'!#REF!</f>
        <v>#REF!</v>
      </c>
      <c r="D31" s="23" t="str">
        <f>+'Serie 66'!D40</f>
        <v>24/04/2016</v>
      </c>
      <c r="E31" s="31" t="e">
        <f>+'Serie 66'!#REF!</f>
        <v>#REF!</v>
      </c>
      <c r="F31" s="34">
        <f>+'Serie 66'!F40</f>
        <v>463</v>
      </c>
      <c r="G31" s="14">
        <f>+'Serie 66'!G40</f>
        <v>508</v>
      </c>
      <c r="H31" s="14">
        <f>+'Serie 66'!H40</f>
        <v>520</v>
      </c>
      <c r="I31" s="13">
        <v>550</v>
      </c>
      <c r="J31" s="35">
        <v>560</v>
      </c>
      <c r="K31" s="36">
        <v>0.8660714285714286</v>
      </c>
      <c r="L31" s="35">
        <v>97</v>
      </c>
      <c r="M31" s="13">
        <v>129</v>
      </c>
      <c r="N31" s="13">
        <v>194</v>
      </c>
    </row>
    <row r="32" spans="1:14" s="7" customFormat="1" ht="12.9" customHeight="1">
      <c r="A32" s="20" t="str">
        <f>+'Serie 66'!A41</f>
        <v>LEON F. MATUTE MATEO</v>
      </c>
      <c r="B32" s="21" t="str">
        <f>+'Serie 66'!B41</f>
        <v>BGY 16011</v>
      </c>
      <c r="C32" s="22" t="e">
        <f>+'Serie 66'!#REF!</f>
        <v>#REF!</v>
      </c>
      <c r="D32" s="23" t="str">
        <f>+'Serie 66'!D41</f>
        <v>08/05/2016</v>
      </c>
      <c r="E32" s="31" t="e">
        <f>+'Serie 66'!#REF!</f>
        <v>#REF!</v>
      </c>
      <c r="F32" s="34">
        <f>+'Serie 66'!F41</f>
        <v>464</v>
      </c>
      <c r="G32" s="14">
        <f>+'Serie 66'!G41</f>
        <v>500</v>
      </c>
      <c r="H32" s="14">
        <f>+'Serie 66'!H41</f>
        <v>540</v>
      </c>
      <c r="I32" s="13">
        <v>590</v>
      </c>
      <c r="J32" s="35">
        <v>650</v>
      </c>
      <c r="K32" s="36">
        <v>1.6607142857142858</v>
      </c>
      <c r="L32" s="35">
        <v>186</v>
      </c>
      <c r="M32" s="13">
        <v>139</v>
      </c>
      <c r="N32" s="13">
        <v>204</v>
      </c>
    </row>
    <row r="33" spans="1:19" s="7" customFormat="1" ht="12.9" customHeight="1">
      <c r="A33" s="24" t="str">
        <f>+'Serie 66'!A42</f>
        <v>DAVID RUIZ CRUZ</v>
      </c>
      <c r="B33" s="21" t="str">
        <f>+'Serie 66'!B42</f>
        <v>FN 16007</v>
      </c>
      <c r="C33" s="22" t="e">
        <f>+'Serie 66'!#REF!</f>
        <v>#REF!</v>
      </c>
      <c r="D33" s="23" t="str">
        <f>+'Serie 66'!D42</f>
        <v>08/05/2016</v>
      </c>
      <c r="E33" s="31" t="e">
        <f>+'Serie 66'!#REF!</f>
        <v>#REF!</v>
      </c>
      <c r="F33" s="34">
        <f>+'Serie 66'!F42</f>
        <v>444</v>
      </c>
      <c r="G33" s="14">
        <f>+'Serie 66'!G42</f>
        <v>476</v>
      </c>
      <c r="H33" s="14">
        <f>+'Serie 66'!H42</f>
        <v>540</v>
      </c>
      <c r="I33" s="13">
        <v>590</v>
      </c>
      <c r="J33" s="35">
        <v>652</v>
      </c>
      <c r="K33" s="36">
        <v>1.8571428571428572</v>
      </c>
      <c r="L33" s="35">
        <v>208</v>
      </c>
      <c r="M33" s="13">
        <v>137</v>
      </c>
      <c r="N33" s="13">
        <v>205</v>
      </c>
    </row>
    <row r="34" spans="1:19" s="7" customFormat="1" ht="12.9" customHeight="1" thickBot="1">
      <c r="A34" s="20" t="str">
        <f>+'Serie 66'!A43</f>
        <v>BLAS BARROSO NIETO</v>
      </c>
      <c r="B34" s="21" t="str">
        <f>+'Serie 66'!B43</f>
        <v>BBB 16008</v>
      </c>
      <c r="C34" s="22" t="e">
        <f>+'Serie 66'!#REF!</f>
        <v>#REF!</v>
      </c>
      <c r="D34" s="23" t="str">
        <f>+'Serie 66'!D43</f>
        <v>19/05/2016</v>
      </c>
      <c r="E34" s="31" t="e">
        <f>+'Serie 66'!#REF!</f>
        <v>#REF!</v>
      </c>
      <c r="F34" s="34">
        <f>+'Serie 66'!F43</f>
        <v>399</v>
      </c>
      <c r="G34" s="14">
        <f>+'Serie 66'!G43</f>
        <v>448</v>
      </c>
      <c r="H34" s="14">
        <f>+'Serie 66'!H43</f>
        <v>502</v>
      </c>
      <c r="I34" s="13">
        <v>544</v>
      </c>
      <c r="J34" s="35">
        <v>590</v>
      </c>
      <c r="K34" s="36">
        <v>1.7053571428571428</v>
      </c>
      <c r="L34" s="35">
        <v>191</v>
      </c>
      <c r="M34" s="13">
        <v>132</v>
      </c>
      <c r="N34" s="13">
        <v>198</v>
      </c>
    </row>
    <row r="35" spans="1:19" s="7" customFormat="1" ht="20.100000000000001" customHeight="1" thickBot="1">
      <c r="A35" s="86" t="str">
        <f>+'Serie 66'!A44</f>
        <v>MEDIAS</v>
      </c>
      <c r="B35" s="87"/>
      <c r="C35" s="87"/>
      <c r="D35" s="88"/>
      <c r="E35" s="32">
        <f>+'Serie 66'!E44</f>
        <v>0</v>
      </c>
      <c r="F35" s="37">
        <f>+'Serie 66'!F44</f>
        <v>463.47619047619048</v>
      </c>
      <c r="G35" s="38">
        <f>+'Serie 66'!G44</f>
        <v>503.95238095238096</v>
      </c>
      <c r="H35" s="38">
        <f>+'Serie 66'!H44</f>
        <v>552.33333333333337</v>
      </c>
      <c r="I35" s="38">
        <v>601.95238095238096</v>
      </c>
      <c r="J35" s="39">
        <v>651.71428571428567</v>
      </c>
      <c r="K35" s="40">
        <v>1.68</v>
      </c>
      <c r="L35" s="39">
        <v>188</v>
      </c>
      <c r="M35" s="38">
        <v>133.42857142857142</v>
      </c>
      <c r="N35" s="38">
        <v>206.23809523809524</v>
      </c>
    </row>
    <row r="36" spans="1:19" s="7" customForma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s="7" customForma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s="16" customFormat="1" ht="21" customHeight="1">
      <c r="A38" s="10" t="s">
        <v>102</v>
      </c>
      <c r="B38" s="15"/>
      <c r="C38" s="15"/>
      <c r="D38" s="15"/>
      <c r="E38" s="15"/>
      <c r="F38" s="17"/>
      <c r="G38" s="17"/>
      <c r="H38" s="17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s="12" customFormat="1" ht="21" customHeight="1">
      <c r="A39" s="1" t="s">
        <v>103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s="16" customFormat="1" ht="21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s="12" customFormat="1" ht="21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s="16" customFormat="1" ht="21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s="12" customFormat="1" ht="21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s="16" customFormat="1" ht="21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s="12" customFormat="1" ht="21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s="16" customFormat="1" ht="21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s="12" customFormat="1" ht="21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s="16" customFormat="1" ht="21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s="12" customFormat="1" ht="21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s="16" customFormat="1" ht="21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s="12" customFormat="1" ht="21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s="16" customFormat="1" ht="33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s="12" customFormat="1" ht="21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s="16" customFormat="1" ht="21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s="12" customFormat="1" ht="21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s="16" customFormat="1" ht="21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s="12" customFormat="1" ht="21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s="16" customFormat="1" ht="21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s="12" customFormat="1" ht="21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s="16" customFormat="1" ht="21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s="12" customFormat="1" ht="21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s="16" customFormat="1" ht="21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s="12" customFormat="1" ht="21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s="16" customFormat="1" ht="21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s="12" customFormat="1" ht="21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s="16" customFormat="1" ht="21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ht="27.75" customHeight="1"/>
  </sheetData>
  <mergeCells count="13">
    <mergeCell ref="L12:L13"/>
    <mergeCell ref="M11:N11"/>
    <mergeCell ref="M12:M13"/>
    <mergeCell ref="A35:D35"/>
    <mergeCell ref="A7:S7"/>
    <mergeCell ref="A9:S9"/>
    <mergeCell ref="E11:L11"/>
    <mergeCell ref="A12:A13"/>
    <mergeCell ref="B12:B13"/>
    <mergeCell ref="C12:C13"/>
    <mergeCell ref="N12:N13"/>
    <mergeCell ref="D12:D13"/>
    <mergeCell ref="E12:E13"/>
  </mergeCells>
  <phoneticPr fontId="0" type="noConversion"/>
  <hyperlinks>
    <hyperlink ref="A9" r:id="rId1" display="../Mis documentos/Desktop/Serie-38-varios/Serie 38-4 peso/serie38.xlsx"/>
  </hyperlinks>
  <pageMargins left="0.71" right="0.71" top="0.75" bottom="0.75" header="0.31" footer="0.31"/>
  <pageSetup paperSize="9" scale="75" orientation="landscape" horizontalDpi="300" r:id="rId2"/>
  <headerFooter alignWithMargins="0"/>
  <ignoredErrors>
    <ignoredError sqref="D25:D34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 66</vt:lpstr>
      <vt:lpstr>PDF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2017-06-26T10:17:43Z</dcterms:modified>
  <cp:category/>
  <cp:contentStatus/>
</cp:coreProperties>
</file>